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5"/>
  </bookViews>
  <sheets>
    <sheet name="источники" sheetId="1" r:id="rId1"/>
    <sheet name="доходы 2015" sheetId="2" r:id="rId2"/>
    <sheet name="функц.стр. 2015" sheetId="3" r:id="rId3"/>
    <sheet name="ведом. 2015" sheetId="4" r:id="rId4"/>
    <sheet name="цел.прог.2015" sheetId="5" r:id="rId5"/>
    <sheet name="цел.прог.2016-2017" sheetId="6" r:id="rId6"/>
  </sheets>
  <definedNames>
    <definedName name="_xlnm.Print_Titles" localSheetId="3">'ведом. 2015'!$7:$9</definedName>
    <definedName name="_xlnm.Print_Titles" localSheetId="1">'доходы 2015'!$8:$10</definedName>
    <definedName name="_xlnm.Print_Titles" localSheetId="2">'функц.стр. 2015'!$7:$9</definedName>
    <definedName name="_xlnm.Print_Titles" localSheetId="4">'цел.прог.2015'!$7:$8</definedName>
    <definedName name="_xlnm.Print_Titles" localSheetId="5">'цел.прог.2016-2017'!$7:$8</definedName>
    <definedName name="_xlnm.Print_Area" localSheetId="3">'ведом. 2015'!$A$1:$I$636</definedName>
    <definedName name="_xlnm.Print_Area" localSheetId="2">'функц.стр. 2015'!$A$1:$F$529</definedName>
    <definedName name="_xlnm.Print_Area" localSheetId="4">'цел.прог.2015'!$A$1:$G$82</definedName>
  </definedNames>
  <calcPr fullCalcOnLoad="1"/>
</workbook>
</file>

<file path=xl/sharedStrings.xml><?xml version="1.0" encoding="utf-8"?>
<sst xmlns="http://schemas.openxmlformats.org/spreadsheetml/2006/main" count="5620" uniqueCount="769">
  <si>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</si>
  <si>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</si>
  <si>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</si>
  <si>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</si>
  <si>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Муниципальная программа "Содействие занятости населения Пристенского района на 2014-2016 годы"</t>
  </si>
  <si>
    <t>Муниципальная 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 на 2014-2016 годы"</t>
  </si>
  <si>
    <t>19 1 0000</t>
  </si>
  <si>
    <t>20 1 0000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</si>
  <si>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</si>
  <si>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</si>
  <si>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</si>
  <si>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</si>
  <si>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</si>
  <si>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</si>
  <si>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</si>
  <si>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</si>
  <si>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</si>
  <si>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</si>
  <si>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</si>
  <si>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</si>
  <si>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</si>
  <si>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</si>
  <si>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</si>
  <si>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</si>
  <si>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</si>
  <si>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</si>
  <si>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</si>
  <si>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</si>
  <si>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</si>
  <si>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</si>
  <si>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2 02 01001 05 0000 151</t>
  </si>
  <si>
    <t>Муниципальная  программа «Развитие образования в Пристенском районе Курской области»</t>
  </si>
  <si>
    <t>22 0 0000</t>
  </si>
  <si>
    <r>
      <t xml:space="preserve"> </t>
    </r>
    <r>
      <rPr>
        <b/>
        <sz val="11"/>
        <rFont val="Times New Roman"/>
        <family val="1"/>
      </rPr>
      <t xml:space="preserve">Наименование главного </t>
    </r>
  </si>
  <si>
    <t xml:space="preserve"> от 24.12.2014 года №59 (в редакции Решения Представительного Собрания Пристенского района Курской области от 17.07.2015 года № 52)</t>
  </si>
  <si>
    <t>Приложение №5    к Решению Представительного собрания "О бюджете  муниципального района "Пристенский район" Курской области на 2015 год и на плановый период 2016 и 2017 годов"  от 24.12.2014 года №59  (в редакции Решения Представительного Собрания Пристенского района Курской области от 17.07.2015 года № 52)</t>
  </si>
  <si>
    <t xml:space="preserve">
и на плановый период 2016 и 2017 годов"  от 24.12.2014 года №59  (в редакции Решения Представительного Собрания Пристенского района Курской области от 17.07.2015 года № 52)</t>
  </si>
  <si>
    <t>и на  плановый период 2016 и 2017 годов"   от 24.12.2014 года №59  (в редакции Решения Представительного Собрания Пристенского района Курской области от 17.07.2015 года № 52)</t>
  </si>
  <si>
    <t>01  05  02  01  00  0000  610</t>
  </si>
  <si>
    <t>Уменьшение прочих остатков денежных средств бюджетов муниципальных районов</t>
  </si>
  <si>
    <t>01  05  02  01  05  0000  610</t>
  </si>
  <si>
    <t xml:space="preserve"> «О  бюджете муниципального района               </t>
  </si>
  <si>
    <t>Наименование источников финансирования дефицита бюджета</t>
  </si>
  <si>
    <t>Сумма   (тыс.руб.)</t>
  </si>
  <si>
    <t>Обеспечение мер социальной поддержки тружеников тыла</t>
  </si>
  <si>
    <t>Муниципальная программа "Развитие системы защиты информации, информационно-телекоммуникационного и технического обеспечения на 2014 - 2016 годы"</t>
  </si>
  <si>
    <t>71 0 0000</t>
  </si>
  <si>
    <t>71 1 0000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</si>
  <si>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</si>
  <si>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07 0 0000</t>
  </si>
  <si>
    <t>03 0 0000</t>
  </si>
  <si>
    <t>03 1 0000</t>
  </si>
  <si>
    <t>03 3 0000</t>
  </si>
  <si>
    <t>10 0 0000</t>
  </si>
  <si>
    <t>15 1 1427</t>
  </si>
  <si>
    <t xml:space="preserve">Мероприятия по обеспечиванию населения экологически чистой питьевой водой </t>
  </si>
  <si>
    <t>Прочие межбюджетные трансферты общего характера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</si>
  <si>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</si>
  <si>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</si>
  <si>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Резервные фонды</t>
  </si>
  <si>
    <t>Другие общегосударственные вопросы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</si>
  <si>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</si>
  <si>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</si>
  <si>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</si>
  <si>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1 16 06000 01 0000 140</t>
  </si>
  <si>
    <t>1 16 08000 01 0000 140</t>
  </si>
  <si>
    <t>1 16 08010 01 0000 140</t>
  </si>
  <si>
    <t>1 16 25000 05 0000 140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</si>
  <si>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</si>
  <si>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</si>
  <si>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</si>
  <si>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</si>
  <si>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</si>
  <si>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</si>
  <si>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</si>
  <si>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</si>
  <si>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</si>
  <si>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</si>
  <si>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</si>
  <si>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</si>
  <si>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</si>
  <si>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100</t>
  </si>
  <si>
    <t>Субвенция на содержание муниципальных служащих  по предоставлению работникам муниципальных учреждений культуры мер социальной поддержки</t>
  </si>
  <si>
    <t>Субвенция на содержание работников, осуществляющих выплату компенсации части родительской платы за присмотр и уход за детьми, посещающими образовательные организации, реализующие основную общеобразовательные программы дошкольного образования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</si>
  <si>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Пристенском районе Курской области на 2015-2017 годы»</t>
  </si>
  <si>
    <t>Муниципальная программа «Развитие муниципальной службы в Администрации Пристенского района Курской области на 2015-2017 годы»</t>
  </si>
  <si>
    <t xml:space="preserve"> 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Пристенского района Курской области на 2015-2017 годы»</t>
  </si>
  <si>
    <t>77 2 1466</t>
  </si>
  <si>
    <t>77 2 1345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</si>
  <si>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</si>
  <si>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02 2 0000</t>
  </si>
  <si>
    <t>24 1 0000</t>
  </si>
  <si>
    <t>24 0 0000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</si>
  <si>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</si>
  <si>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</si>
  <si>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Прочие мероприятия в области социальной политики</t>
  </si>
  <si>
    <t>24 1 1475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</si>
  <si>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</si>
  <si>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81 0 0000</t>
  </si>
  <si>
    <t>Непрограммная деятельность органов исполнительной власти Пристенского района Курской области</t>
  </si>
  <si>
    <t xml:space="preserve"> Муниципальная программа «Социальная поддержка граждан в Пристенском районе Курской области на 2015 - 2017 годы» </t>
  </si>
  <si>
    <t>1 16 28000 01 0000 140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</si>
  <si>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</si>
  <si>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1 16 30010 01 0000 140</t>
  </si>
  <si>
    <t>1 16 30014 01 0000 140</t>
  </si>
  <si>
    <t>90 00  00  00  00  0000  000</t>
  </si>
  <si>
    <t>Источники финансирования дефицита бюджета - всего</t>
  </si>
  <si>
    <t>Субсидия на реализацию ведомственной целевой программы "Экология и чистая вода в Курской области"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</si>
  <si>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</si>
  <si>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</si>
  <si>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</si>
  <si>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Субсидия местным бюджетам на внедрение информационных систем обеспечения градостроительной деятельности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</si>
  <si>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</si>
  <si>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</si>
  <si>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</si>
  <si>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</si>
  <si>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1 05 02000 02 0000 110</t>
  </si>
  <si>
    <t>Субсидии на обеспечение населения экологически чистой питьевой водой</t>
  </si>
  <si>
    <t>Налог на доходы физических лиц с доходов, 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</si>
  <si>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</si>
  <si>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</si>
  <si>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</si>
  <si>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</si>
  <si>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</si>
  <si>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</si>
  <si>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</si>
  <si>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</si>
  <si>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</si>
  <si>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</si>
  <si>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</si>
  <si>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Предоставление социальной поддержки отдельным категориям граждан по обеспечению продовольственными товарами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</si>
  <si>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(подгруппам) видов расходов классификации расходов  бюджета муниципального района  на 2015 год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</si>
  <si>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</si>
  <si>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Содержание работников, осуществляющих переданные государственные полномочия в сфере социальной защиты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</si>
  <si>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</si>
  <si>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муниципального района "Пристенский район" Курской области на 2015 год</t>
  </si>
  <si>
    <t xml:space="preserve">Создание условий для организации досуга и обеспечения жителей поселения услугами организаций культуры 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</si>
  <si>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</si>
  <si>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</si>
  <si>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03 2 1357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</si>
  <si>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</si>
  <si>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03 2 1356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</si>
  <si>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</si>
  <si>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03 2 5097</t>
  </si>
  <si>
    <t>78 1 1003</t>
  </si>
  <si>
    <t>Расходы на обеспечение деятельности (оказаниее услуг) муниципальных учреждений</t>
  </si>
  <si>
    <t>77 2 1431</t>
  </si>
  <si>
    <t>Мероприятия в области коммунального хозяйства</t>
  </si>
  <si>
    <t>Муниципальная программа "Профилактика  правонарушений в Пристенском районе Курской области на 2015-2017 годы"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</si>
  <si>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</si>
  <si>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Муниципальная программа по профилактике преступлений и иных правонарушений в Пристенском районе на 2012-2014 годы</t>
  </si>
  <si>
    <t>1 05 03000 01 0000 110</t>
  </si>
  <si>
    <t>1 12 01010 01 0000 120</t>
  </si>
  <si>
    <t>1 12 01020 01 0000 120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</si>
  <si>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</si>
  <si>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</si>
  <si>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</si>
  <si>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</si>
  <si>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Расходы на осуществление внешнего муниципального финансового контроля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</si>
  <si>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</si>
  <si>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</si>
  <si>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</si>
  <si>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</si>
  <si>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</si>
  <si>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</si>
  <si>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</si>
  <si>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</si>
  <si>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Субсидия бюджетам на организацию отдыха детей в каникулярное время</t>
  </si>
  <si>
    <t>Субсидии, всего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</si>
  <si>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</si>
  <si>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</si>
  <si>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</si>
  <si>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</si>
  <si>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</si>
  <si>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</si>
  <si>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</si>
  <si>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</si>
  <si>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</si>
  <si>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</si>
  <si>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</si>
  <si>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</si>
  <si>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</si>
  <si>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 в Пристенском районе Курской области на 2015 - 2017 годы»</t>
  </si>
  <si>
    <t>Подпрограмма "Улучшение демографической ситуации, совершенствование социальной поддержки семьи и детей" муниципальной программы  "Социальная поддержка граждан в Пристенском районе Курской области на 2015 - 2017 годы"</t>
  </si>
  <si>
    <t>03 1 1307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</si>
  <si>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</si>
  <si>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sz val="10"/>
        <rFont val="Times New Roman"/>
        <family val="1"/>
      </rPr>
      <t>(тыс.руб.)</t>
    </r>
    <r>
      <rPr>
        <b/>
        <sz val="12"/>
        <rFont val="Times New Roman"/>
        <family val="1"/>
      </rPr>
      <t xml:space="preserve">      </t>
    </r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</si>
  <si>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</si>
  <si>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r>
      <t>Муниципальная программа «Содействие занятости населения»</t>
    </r>
    <r>
      <rPr>
        <i/>
        <sz val="10.5"/>
        <rFont val="Times New Roman"/>
        <family val="1"/>
      </rPr>
      <t xml:space="preserve"> </t>
    </r>
  </si>
  <si>
    <r>
      <t xml:space="preserve">Муниципальная </t>
    </r>
    <r>
      <rPr>
        <b/>
        <u val="single"/>
        <sz val="11"/>
        <rFont val="Times New Roman"/>
        <family val="1"/>
      </rPr>
      <t xml:space="preserve">целевая </t>
    </r>
    <r>
      <rPr>
        <b/>
        <sz val="11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</si>
  <si>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</si>
  <si>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</si>
  <si>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</si>
  <si>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</si>
  <si>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</si>
  <si>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</si>
  <si>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</si>
  <si>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</si>
  <si>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</si>
  <si>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</si>
  <si>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</si>
  <si>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Наименование доходов</t>
  </si>
  <si>
    <t>2 02 03000 00 0000 000</t>
  </si>
  <si>
    <t>Субвенции, всего</t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</si>
  <si>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</si>
  <si>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</si>
  <si>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</si>
  <si>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</si>
  <si>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</si>
  <si>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</si>
  <si>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</si>
  <si>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</si>
  <si>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</si>
  <si>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2 02 02000 05 0000 151</t>
  </si>
  <si>
    <t>2 02 01000 00 0000 151</t>
  </si>
  <si>
    <r>
      <t>КУЛЬТУРА</t>
    </r>
    <r>
      <rPr>
        <sz val="10.5"/>
        <rFont val="Times New Roman"/>
        <family val="1"/>
      </rPr>
      <t xml:space="preserve">, </t>
    </r>
    <r>
      <rPr>
        <b/>
        <sz val="10.5"/>
        <rFont val="Times New Roman"/>
        <family val="1"/>
      </rPr>
      <t xml:space="preserve"> КИНЕМАТОГРАФИЯ </t>
    </r>
  </si>
  <si>
    <t xml:space="preserve">Приложение №8    к Решению Представительного собрания "О бюджете  </t>
  </si>
  <si>
    <t xml:space="preserve">Приложение №15   к Решению Представительного собрания "О бюджете  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</si>
  <si>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</si>
  <si>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</si>
  <si>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</si>
  <si>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</si>
  <si>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</si>
  <si>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</si>
  <si>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</si>
  <si>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</si>
  <si>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</si>
  <si>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</si>
  <si>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</si>
  <si>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</si>
  <si>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</si>
  <si>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</si>
  <si>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</si>
  <si>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</si>
  <si>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</si>
  <si>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</si>
  <si>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</si>
  <si>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</si>
  <si>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</si>
  <si>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01 1 1334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</si>
  <si>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</si>
  <si>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77 2 1467</t>
  </si>
  <si>
    <t>77 2 1468</t>
  </si>
  <si>
    <t xml:space="preserve">  77 2 1468</t>
  </si>
  <si>
    <t>Муниципальная целевая программа "Создание благоприятных условий для привлечения инвестиций в Пристенский район Курской области на 2012-2015 годы"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</si>
  <si>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</si>
  <si>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</si>
  <si>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t>2015 год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</si>
  <si>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</si>
  <si>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</si>
  <si>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</si>
  <si>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</si>
  <si>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</si>
  <si>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</si>
  <si>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</si>
  <si>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Условно-утвержденные расходы</t>
  </si>
  <si>
    <t xml:space="preserve">Приложение № 6 к Решению Представительного собрания "О бюджете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</si>
  <si>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</si>
  <si>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</si>
  <si>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</si>
  <si>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</si>
  <si>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(тыс.рублей)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</si>
  <si>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</si>
  <si>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</si>
  <si>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</si>
  <si>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</si>
  <si>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</si>
  <si>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</si>
  <si>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</si>
  <si>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</si>
  <si>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</si>
  <si>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</si>
  <si>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</si>
  <si>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</si>
  <si>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 xml:space="preserve"> Подпрограмма «Управление муниципальной программой и обеспечение условий реализации» муниципальной программы «Социальная поддержка граждан в Пристенском районе Курской области на 2015 - 2017 годы»</t>
  </si>
  <si>
    <t>Подпрограмма "Развитие мер социальной поддержки отдельных категорий граждан» муниципальной программы «Социальная поддержка граждан в Пристенском районе Курской области на 2015 - 2017 годы"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</si>
  <si>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 в Пристенском районе Курской области на 2015 - 2017 годы»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</si>
  <si>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</si>
  <si>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</si>
  <si>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</si>
  <si>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</si>
  <si>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</si>
  <si>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</si>
  <si>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</si>
  <si>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</si>
  <si>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Подпрограмма «Обеспечение  правопорядка  на  территории Пристенского района муниципальной программы "Профилактика правонарушений в Пристенском районе Курской области на 2015-2017 годы"</t>
  </si>
  <si>
    <t>Подпрограмма №1 "Подпрограмма «Наследие» муниципальной программы  "Развитие культуры Пристенского района Курской области на 2014-2018 годы"</t>
  </si>
  <si>
    <t>Раз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</si>
  <si>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граждан»
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</si>
  <si>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в Пристенском районе и безопасности дорожного движения»</t>
  </si>
  <si>
    <t>Муниципальная программа  «Развитие транспортной системы, обеспечение перевозки пассажиров   и безопасности дорожного движения Пристенском районе Курской области на 2015-2020 годы»</t>
  </si>
  <si>
    <t>Управление  финансов и экономического развития Администрации Пристенского района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</si>
  <si>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 в Пристенском районе Курской области на 2015 - 2017 годы»
</t>
  </si>
  <si>
    <t>Подпрограмма №2 "Подпрограмма «Наследие» муниципальной программы  "Развитие культуры Пристенского района Курской области на 2014-2018 годы"</t>
  </si>
  <si>
    <t>РАСПРЕДЕЛЕНИЕ БЮДЖЕТНЫХ АССИГНОВАНИЙ НА РЕАЛИЗАЦИЮ МУНИЦИПАЛЬНЫХ ПРОГРАММ НА 2015 год   (тыс.руб..)</t>
  </si>
  <si>
    <t>77 2 1417</t>
  </si>
  <si>
    <t>23 1 1417</t>
  </si>
  <si>
    <t>07 3 0000</t>
  </si>
  <si>
    <t xml:space="preserve">05 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</si>
  <si>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</si>
  <si>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</si>
  <si>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</si>
  <si>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</si>
  <si>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2 18 05010 05 0000 151</t>
  </si>
  <si>
    <t>2 18 05000 00 0000 151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</si>
  <si>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</si>
  <si>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Муниципальная программа «Развитие образования в Пристенском районе»</t>
  </si>
  <si>
    <t>Подпрограмма «Управление муниципальной программой и обеспечение условий реализации» муниципальной программы «Развитие образования в Пристенском районе»</t>
  </si>
  <si>
    <t>Муниципальная программа "Обеспечение доступным и комфортным жильем и коммунальными услугами граждан сельских поселений муниципального района "Пристенский район" Курской области на 2015-2020 годы"</t>
  </si>
  <si>
    <t>07 2 1418</t>
  </si>
  <si>
    <t xml:space="preserve">Государственная поддержка молодых семей в улучшении жилищных условий </t>
  </si>
  <si>
    <t>Подпрограмма 2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 сельских поселений муниципального района "Пристенский район" Курской области на 2015-2020 годы"</t>
  </si>
  <si>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</si>
  <si>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</si>
  <si>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</si>
  <si>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</si>
  <si>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</si>
  <si>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</si>
  <si>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</si>
  <si>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</si>
  <si>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1 01 02010 01 0000 110</t>
  </si>
  <si>
    <t xml:space="preserve">Субсидии местным бюджетам на развитие социальной и инженерной инфраструктуры </t>
  </si>
  <si>
    <t xml:space="preserve">Муниципальная программа «Повышение эффективности управления финансами» </t>
  </si>
  <si>
    <t>14 0 0000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</si>
  <si>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</si>
  <si>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14 2 0000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</si>
  <si>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</si>
  <si>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</si>
  <si>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</si>
  <si>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</si>
  <si>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</si>
  <si>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75 0 0000</t>
  </si>
  <si>
    <t>75 1 0000</t>
  </si>
  <si>
    <t>75 1 1402</t>
  </si>
  <si>
    <t xml:space="preserve">75 1 1402 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</si>
  <si>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</si>
  <si>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2 02 03027 00 0000 151</t>
  </si>
  <si>
    <t>2 02 03027 05 0000 151</t>
  </si>
  <si>
    <t xml:space="preserve">Субвенции бюджетам муниципальных образований на содержание ребенка в семье опекуна и приемной семье, а также, вознаграждение, причитающееся приемному родителю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</si>
  <si>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</si>
  <si>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</si>
  <si>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75 3 0000</t>
  </si>
  <si>
    <t>75 3 1402</t>
  </si>
  <si>
    <t>Непрограммные расходы на обеспечение деятельности муниципальных казенных учреждений</t>
  </si>
  <si>
    <t>79 0 0000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</si>
  <si>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</si>
  <si>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79 1 0000</t>
  </si>
  <si>
    <t>79 1 1401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</si>
  <si>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</si>
  <si>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08 0  0000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</si>
  <si>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</si>
  <si>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Субвенции из областного бюджета  бюджетам  муниципальных районов 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</si>
  <si>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</si>
  <si>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Субвенции из областного бюджета  бюджетам муниципальных районов 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</si>
  <si>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Подпрограмма «Повышение эффективности реализации молодежной политики» муниципальной программы 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</si>
  <si>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08 2 0000</t>
  </si>
  <si>
    <t>08 2 1414</t>
  </si>
  <si>
    <t xml:space="preserve"> Подпрограмма «Управление муниципальной программой и обеспечение условий реализации» муниципальной программы "Развитие образования в Пристенском районе Курской области"</t>
  </si>
  <si>
    <t>03 1 1312</t>
  </si>
  <si>
    <t>03 1 1401</t>
  </si>
  <si>
    <t>01 2 0000</t>
  </si>
  <si>
    <t>01 2 1401</t>
  </si>
  <si>
    <t>Подпрограмма №3 Подпрограмма «Искусство»  муниципальной программы  "Развитие культуры Пристенского района Курской области на 2014-2018 годы"</t>
  </si>
  <si>
    <t>01 3 0000</t>
  </si>
  <si>
    <t>01 3 1401</t>
  </si>
  <si>
    <t>01 3 1444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</si>
  <si>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2014-2018 годы"</t>
  </si>
  <si>
    <t>01 1 1335</t>
  </si>
  <si>
    <t>01 1 1401</t>
  </si>
  <si>
    <t>02 2 1113</t>
  </si>
  <si>
    <t>02 2 1314</t>
  </si>
  <si>
    <t>02 2 1315</t>
  </si>
  <si>
    <t>02 2 1316</t>
  </si>
  <si>
    <t>02 2 1117</t>
  </si>
  <si>
    <t>02 2 1118</t>
  </si>
  <si>
    <t>03 2 1300</t>
  </si>
  <si>
    <t>02 3 1319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</si>
  <si>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и 228 Налогового кодекса Российской Федерации</t>
  </si>
  <si>
    <t>7721150</t>
  </si>
  <si>
    <t xml:space="preserve">1 01 02020 01 0000 110 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</si>
  <si>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</si>
  <si>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</si>
  <si>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</si>
  <si>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</si>
  <si>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</si>
  <si>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</si>
  <si>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</si>
  <si>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</si>
  <si>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</si>
  <si>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</si>
  <si>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</si>
  <si>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</si>
  <si>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</si>
  <si>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</si>
  <si>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10 2 0000</t>
  </si>
  <si>
    <t>Муниципальная программа  "Развитие культуры Пристенского района Курской области на 2014-2018 годы"</t>
  </si>
  <si>
    <t>Выплата компенсации части родительской платы</t>
  </si>
  <si>
    <t>2 02 03021 05 0000 151</t>
  </si>
  <si>
    <t>Дотация на выравнивание бюджетной обеспеченности поселений из районного фонда финансовой поддержки</t>
  </si>
  <si>
    <t>08 1 0000</t>
  </si>
  <si>
    <t>01 1 0000</t>
  </si>
  <si>
    <t>06 1 0000</t>
  </si>
  <si>
    <t>09 1 0000</t>
  </si>
  <si>
    <t>14 1 0000</t>
  </si>
  <si>
    <t>17 1 0000</t>
  </si>
  <si>
    <t>18 1 0000</t>
  </si>
  <si>
    <t>15 1 0000</t>
  </si>
  <si>
    <t>05 1 0000</t>
  </si>
  <si>
    <t>05 1 1401</t>
  </si>
  <si>
    <t>03 1 1408</t>
  </si>
  <si>
    <t>12 1 0000</t>
  </si>
  <si>
    <t>Расходы на осуществление внутреннего муниципального финансового контроля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</si>
  <si>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</si>
  <si>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</si>
  <si>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</si>
  <si>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</si>
  <si>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Капитальные вложения в объекты недвижимого имущества государственной (муниципальной) собственности</t>
  </si>
  <si>
    <t xml:space="preserve">76 1 1404 </t>
  </si>
  <si>
    <t>11 0 000</t>
  </si>
  <si>
    <t xml:space="preserve">Осуществление переданных полномочий муниципального района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выдачи разрешений на строительство и другие полномочия в соответствии с законодательством </t>
  </si>
  <si>
    <t>77 2 1505</t>
  </si>
  <si>
    <t>Жилищное хозяйство</t>
  </si>
  <si>
    <t>77 2 1150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</si>
  <si>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</si>
  <si>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07 2 1492</t>
  </si>
  <si>
    <t>Средства муниципальных образований на проведение капитального ремонта муниципальных учреждений культуры</t>
  </si>
  <si>
    <t>Муниципальная программа «Охрана окружающей среды в  Пристенском районе Курской области на 2015-2020 годы»</t>
  </si>
  <si>
    <t>Подпрограмма «Экология и чистая вода МО» муниципальной программы «Охрана окружающей среды в  Пристенском районе Курской области на 2015-2020 годы»</t>
  </si>
  <si>
    <t>ПЛАТЕЖИ ПРИ ПОЛЬЗОВАНИИ ПРИРОДНЫМИ РЕСУРСАМИ</t>
  </si>
  <si>
    <t>1 12 01000 01 0000 120</t>
  </si>
  <si>
    <t>Источники  внутреннего финансирования дефицита бюджета муниципального района  «Пристенский район» Курской области на 2015 год</t>
  </si>
  <si>
    <t>«Пристенский район» Курской области на 2015 год и на плановый период 2016 и 2017 годов»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</si>
  <si>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</si>
  <si>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</si>
  <si>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</si>
  <si>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</si>
  <si>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</si>
  <si>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</si>
  <si>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</si>
  <si>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</si>
  <si>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</si>
  <si>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</si>
  <si>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1 11 05013 10 0000 120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</si>
  <si>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</si>
  <si>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</si>
  <si>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</si>
  <si>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 xml:space="preserve">Отдел культуры, молодежной политики и спорта Администрации Пристенского района </t>
  </si>
  <si>
    <t>Управление образования, опеки и попечительства  Администрации Пристенского района</t>
  </si>
  <si>
    <t>Субсидии бюджетам муниципальных районов на предоставление финансовой поддержки бюджетам поселений в 2012 году</t>
  </si>
  <si>
    <t>Субсидия на предоставление мер социальной поддержки работникам муниципальных учреждений образования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</si>
  <si>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</si>
  <si>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</si>
  <si>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2 02 02077 05 0000 151</t>
  </si>
  <si>
    <t>Субсидии бюджетам муниципальных районов  на софинансирование капитальных вложений в объекты муниципальной собственности</t>
  </si>
  <si>
    <t>2 02 02215 00 0000 151</t>
  </si>
  <si>
    <t>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</si>
  <si>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</si>
  <si>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</si>
  <si>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2 02 02999 00 0000 151</t>
  </si>
  <si>
    <t>Прочие субсидии, в т.ч.</t>
  </si>
  <si>
    <t>Рассходы на создание в общеобразовательных организациях, расположенных в сельской местности, условий для занятий физической кулльтурой и спортом</t>
  </si>
  <si>
    <t>Расходы на софинансирование капитальных вложений в объекты муниципальной собственности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</si>
  <si>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</si>
  <si>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</si>
  <si>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</t>
  </si>
  <si>
    <t>22 1 0000</t>
  </si>
  <si>
    <t>Муниципальная программа «Охрана окружающей среды  Пристенском районе Курской области на 2015-2020 годы»</t>
  </si>
  <si>
    <t>08 4 1354</t>
  </si>
  <si>
    <t>06 1 1342</t>
  </si>
  <si>
    <t>Организация отдыха детей в каникулярное время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</si>
  <si>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</si>
  <si>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Муниципальная программа  «Развитие транспортной системы, обеспечение перевозки пассажиров 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</si>
  <si>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</si>
  <si>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</si>
  <si>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</si>
  <si>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</si>
  <si>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</si>
  <si>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Муниципальная программа «Сохранение и развитие архивного дела в Пристенском районе Курской области на 2015-2017 годы»</t>
  </si>
  <si>
    <t>Подпрограмма «Управление муниципальной программой и обеспечение условий реализации» муниципальной программы «Сохранение и развитие архивного дела в Пристенском районе Курской области на 2015-2017 годы»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</si>
  <si>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делав Пристенском районе Курской области на 2015-2017 годы»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</si>
  <si>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</si>
  <si>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</si>
  <si>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районов на содержание ребенка в семье опекуна и приемной семьей, а также, вознаграждение, причитающееся приемному родителю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</si>
  <si>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поселений</t>
  </si>
  <si>
    <t>Подпрограмма 2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</si>
  <si>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</si>
  <si>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                                                            Приложение №1 к решению Представительного Собрания  Пристенского района Курской области</t>
  </si>
  <si>
    <t>77 2 1406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</si>
  <si>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</si>
  <si>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</si>
  <si>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</si>
  <si>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</si>
  <si>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</si>
  <si>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</si>
  <si>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</si>
  <si>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</si>
  <si>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Обеспечение населения экологически чистой питьевой водой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</si>
  <si>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</si>
  <si>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</si>
  <si>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</si>
  <si>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Выравнивание бюджетной обеспеченности поселений из районного фонда финансовой поддержки за счет средств бюджета муниципального района</t>
  </si>
  <si>
    <t>77 2 1439</t>
  </si>
  <si>
    <t>12 2 1435</t>
  </si>
  <si>
    <t xml:space="preserve"> в 2015 году</t>
  </si>
  <si>
    <t>18 1 1470</t>
  </si>
  <si>
    <t>09 0 0000</t>
  </si>
  <si>
    <t>09 1 1437</t>
  </si>
  <si>
    <t>10 1 1402</t>
  </si>
  <si>
    <t>10 2 1438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</si>
  <si>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</si>
  <si>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</si>
  <si>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</si>
  <si>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17 1 1436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</si>
  <si>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</si>
  <si>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</si>
  <si>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</si>
  <si>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</si>
  <si>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</si>
  <si>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11 2 1424</t>
  </si>
  <si>
    <t>11 2 1425</t>
  </si>
  <si>
    <t>06 1 1427</t>
  </si>
  <si>
    <t>061 1432</t>
  </si>
  <si>
    <t>06 1 1432</t>
  </si>
  <si>
    <t>02 2 1445</t>
  </si>
  <si>
    <t>08 3 1406</t>
  </si>
  <si>
    <t xml:space="preserve">14 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</si>
  <si>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</si>
  <si>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</si>
  <si>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</si>
  <si>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</si>
  <si>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</si>
  <si>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Муниципальная программа "Профилактика нарковании и медико-социальная реабилитация больны наркоманией в Пристенском районе Курской области"</t>
  </si>
  <si>
    <t>25 0 0000</t>
  </si>
  <si>
    <t>25 1 0000</t>
  </si>
  <si>
    <t>2 02 04012 05 0000 151</t>
  </si>
  <si>
    <t>Субсидии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</si>
  <si>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 xml:space="preserve">23 0 0000 </t>
  </si>
  <si>
    <t xml:space="preserve">23 1 0000 </t>
  </si>
  <si>
    <t>23 1 1349</t>
  </si>
  <si>
    <t>23 1 1429</t>
  </si>
  <si>
    <t>23 1 5018</t>
  </si>
  <si>
    <t>Капитальные вложения в объекты муниципальной собственности</t>
  </si>
  <si>
    <t>Подпрограмма муниципальной программы "Профилактика наркомании и медико-социальная реабилитация больных наркоманией в Пристенском районе Курской области"</t>
  </si>
  <si>
    <t>25 1 1486</t>
  </si>
  <si>
    <t>Муниципальная программа "Профилактика наркомании и медико-социальная реабилитация больных наркоманией в Пристенском районе Курской области"</t>
  </si>
  <si>
    <t>Создание комплекснной системы мер по профилактике потребления наркотиков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</si>
  <si>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</si>
  <si>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</si>
  <si>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</si>
  <si>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</si>
  <si>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</si>
  <si>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</si>
  <si>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</si>
  <si>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</si>
  <si>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</si>
  <si>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10 2 1336</t>
  </si>
  <si>
    <t>17 0 0000</t>
  </si>
  <si>
    <t>Подпрограмма «Развитие институтов рынка труда» муниципальной программы «Содействие занятости населения»</t>
  </si>
  <si>
    <t>17 2 0000</t>
  </si>
  <si>
    <t>17 2 1331</t>
  </si>
  <si>
    <t>Муниципальная программа  "Социальная поддержка граждан"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</si>
  <si>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граждан»</t>
  </si>
  <si>
    <t>02 1 1322</t>
  </si>
  <si>
    <t>02 3 0000</t>
  </si>
  <si>
    <t>02 3 1317</t>
  </si>
  <si>
    <t>12 0 0000</t>
  </si>
  <si>
    <t>12 1 1318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</si>
  <si>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</t>
  </si>
  <si>
    <t>77 2 5931</t>
  </si>
  <si>
    <t>02 1 1320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</si>
  <si>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</si>
  <si>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</si>
  <si>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03 2 1401</t>
  </si>
  <si>
    <t>03 2 1417</t>
  </si>
  <si>
    <t>03 2 1303</t>
  </si>
  <si>
    <t>Подпрограмма 2 "Развитие дошкольного и общего образования детей" муниципальной программы "Развитие образования в Пристенском районе Курской области"</t>
  </si>
  <si>
    <t>Подпрограмма 2"Развитие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</si>
  <si>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03 2 1409</t>
  </si>
  <si>
    <t>03 2 1410</t>
  </si>
  <si>
    <t>03 2 1411</t>
  </si>
  <si>
    <t>03 2 1412</t>
  </si>
  <si>
    <t>03 2 1450</t>
  </si>
  <si>
    <t>03 2 1304</t>
  </si>
  <si>
    <t>03 2 1311</t>
  </si>
  <si>
    <t>Подпрограмма 3 "Развитие дополнительного образования и системы воспитания детей" муниципальной программы Пристенского района "Развитие образования в Пристенском районе"</t>
  </si>
  <si>
    <t>03 3 1401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</si>
  <si>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</si>
  <si>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</si>
  <si>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 xml:space="preserve">05 0 0000 </t>
  </si>
  <si>
    <t>05 0 0000</t>
  </si>
  <si>
    <t>71 1 1402</t>
  </si>
  <si>
    <t>73 0 0000</t>
  </si>
  <si>
    <t>73 1 0000</t>
  </si>
  <si>
    <t>73 1 1402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</si>
  <si>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</si>
  <si>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</si>
  <si>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</si>
  <si>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</si>
  <si>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r>
      <t>Муниципальная программа "Профилактика  правонарушений в Пристенском районе Курской области на 2015-2017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годы"</t>
    </r>
  </si>
  <si>
    <t>Подпрограмма «Управление муниципальной программой и обеспечение условий реализации» муниципальной программы "Профилактика  правонарушений в Пристенском районе Курской области на 2015-2017 годы"</t>
  </si>
  <si>
    <t>Субвенции из областного бюджета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</si>
  <si>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Субвенции из областного бюджета  бюджетам муниципальных районов  на осуществление отдельного государственного полномочия Курской области в соответствии с Законом Курской области "О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</si>
  <si>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</si>
  <si>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из областного бюджета  бюджетам  муниципальных районов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</si>
  <si>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из областного бюджета бюджетам муниципальных районов 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архивного дела"</t>
  </si>
  <si>
    <t>Субвенции из областного бюджета бюджетам  муниципальных районов на осуществление отдельных государственных полномочий Курской области  в соответствии с Законом Курской области "О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поселений за счет средств областного бюджета"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</si>
  <si>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</si>
  <si>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</si>
  <si>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</si>
  <si>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</si>
  <si>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организаций</t>
  </si>
  <si>
    <t>02 5 1401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</si>
  <si>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</si>
  <si>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</si>
  <si>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</si>
  <si>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</si>
  <si>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</si>
  <si>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</si>
  <si>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</si>
  <si>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01 0 0000</t>
  </si>
  <si>
    <t>Реализация мероприятий в сфере молодежной политики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</si>
  <si>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</si>
  <si>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</si>
  <si>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</si>
  <si>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</si>
  <si>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</si>
  <si>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</si>
  <si>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07 2 0000</t>
  </si>
  <si>
    <t>2 02 03013 05 0000 151</t>
  </si>
  <si>
    <t>1 03 00000 00 0000 000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</si>
  <si>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</si>
  <si>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</si>
  <si>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2 02 03999 05 0000 151</t>
  </si>
  <si>
    <t>Прочие субвенции, в т.ч.</t>
  </si>
  <si>
    <t>Транспорт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</si>
  <si>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</si>
  <si>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</si>
  <si>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Субвенция на содержание муниципальных служащих для осуществления отдельных государственных полномочий в области социальной политики</t>
  </si>
  <si>
    <t>Субвенция на содержание работников по опеке и попечительству органов местного самоуправления</t>
  </si>
  <si>
    <t>Субвенция на содержание Совета ветеранов</t>
  </si>
  <si>
    <t>Субвенция на льготное торговое обслуживание или выплату денежной компенсации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</si>
  <si>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</si>
  <si>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Дорожное хозяйство (дорожные фонды)</t>
  </si>
  <si>
    <t>ВСЕГО  ДОХОДОВ</t>
  </si>
  <si>
    <t>Рз</t>
  </si>
  <si>
    <t>ПР</t>
  </si>
  <si>
    <t>ЦСР</t>
  </si>
  <si>
    <t>ВР</t>
  </si>
  <si>
    <t>ВСЕГО</t>
  </si>
  <si>
    <t>ОБЩЕГОСУДАРСТВЕННЫЕ РАСХОДЫ</t>
  </si>
  <si>
    <t>1 03 02230 01 0000 110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</si>
  <si>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</si>
  <si>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</si>
  <si>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муниципальных общеобразовательных организаций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</si>
  <si>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</si>
  <si>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1 03 02240 01 0000 110</t>
  </si>
  <si>
    <t>1 03 02250 01 0000 110</t>
  </si>
  <si>
    <t>1 03 02260 01 0000 110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</si>
  <si>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</si>
  <si>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</si>
  <si>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</si>
  <si>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Подпрограмма «Наследие» муниципальной программы «Развитие культуры»</t>
  </si>
  <si>
    <t>Подпрограмма «Искусство» муниципальной программы «Развитие культуры»</t>
  </si>
  <si>
    <t xml:space="preserve"> Муниципальная программа «Развитие культуры» 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</si>
  <si>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</si>
  <si>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Подпрограмма 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</si>
  <si>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2 07 05020 05 0000 180</t>
  </si>
  <si>
    <t>2 07 05030 05 0000 180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</si>
  <si>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</si>
  <si>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Подпрограмма "Развитие дополнительного образования и системы воспитания детей" муниципальной программы Пристенского района "Развитие образования в Пристенском районе"</t>
  </si>
  <si>
    <t>06 0 0000</t>
  </si>
  <si>
    <t>Подпрограмма «Экология и чистая вода МО» муниципальной программы «Охрана окружающей среды МО»</t>
  </si>
  <si>
    <t>06 10000</t>
  </si>
  <si>
    <t>08 0 0000</t>
  </si>
  <si>
    <t>Подпрограмма «Управление муниципальной программой и обеспечение условий реализации»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</si>
  <si>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«Повышение эффективности реализации молодежной политики» муниципальной программы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</si>
  <si>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</si>
  <si>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08 3 0000</t>
  </si>
  <si>
    <t>Подпрограмма "Оздоровление и отдых детей"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</si>
  <si>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08 4 0000</t>
  </si>
  <si>
    <t>09 0 00000</t>
  </si>
  <si>
    <t>10 1 0000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</si>
  <si>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</si>
  <si>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</si>
  <si>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11 2 0000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</si>
  <si>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</si>
  <si>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</si>
  <si>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</si>
  <si>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11 4 0000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</si>
  <si>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</si>
  <si>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</si>
  <si>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из областного бюджета  бюджетам муниципальных районов на осуществление отдельных государственных полномочий Курской области в соответствии с Законом Курской области «О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 мер социальной поддержки, установленных законодательством Курской области»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</si>
  <si>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</si>
  <si>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областного бюджета 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</si>
  <si>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</si>
  <si>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Субвенции из областного бюджета  бюджетам  муниципальных районов 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</si>
  <si>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Субвенции из областного бюджета  бюджетам  муниципальных районов  на осуществление отдельного государственного полномочия Курской области в соответствии с Законом Курской области "О наделении  органов местного самоуправления Курской области отдельным государственным полномочием Курской области по осуществлению выплаты денежного вознаграждения за выполнение функций классного руководителя педагогическим работникам муниципальных образовательных учреждений"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</si>
  <si>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</si>
  <si>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12 2 0000</t>
  </si>
  <si>
    <t>Подпрограмма «Управление муниципальной программой и обеспечение условий реализации» муниципальной программы «Повышение эффективности управления финансами»</t>
  </si>
  <si>
    <t>15 0 0000</t>
  </si>
  <si>
    <t>77 2 1464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</si>
  <si>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</si>
  <si>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Подпрограмма «Содействие временной занятости отдельных категорий граждан» муниципальной программы «Содействие занятости населения Пристенского района на 2014-2016 годы»</t>
  </si>
  <si>
    <t>Подпрограмма «Развитие институтов рынка труда» муниципальной программы «Содействие занятости населения Пристенского района на 2014-2016 годы»</t>
  </si>
  <si>
    <t>Подпрограмма «Управление муниципальным долгом» муниципальной программы «Повышение эффективности управления финансами»</t>
  </si>
  <si>
    <t>14 3 0000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</si>
  <si>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</si>
  <si>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</si>
  <si>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19 0 0000</t>
  </si>
  <si>
    <t>Подпрограмма «Управление муниципальной программой и обеспечение условий реализации» муниципальной программы  «Развитие культуры»</t>
  </si>
  <si>
    <t>Подпрограмма «Энергосбережение в Пристенском районе»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</si>
  <si>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муниципальной программы "Развитие системы защиты информации, информационно-телекоммуникационного и технического обеспечения на 2014 - 2016 годы"</t>
  </si>
  <si>
    <t>Подпрограмма "Реализация мероприятий для улучшения жизнедеятельности инвалидов муниципальной 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 на 2014-2016 годы"</t>
  </si>
  <si>
    <t>20 0 0000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</si>
  <si>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</si>
  <si>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</si>
  <si>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Наименование муниципальной программы</t>
  </si>
  <si>
    <t>Муниципальные  программы, всего</t>
  </si>
  <si>
    <t>19 1 1469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</si>
  <si>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</si>
  <si>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</si>
  <si>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</si>
  <si>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</si>
  <si>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</si>
  <si>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</si>
  <si>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</si>
  <si>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77 2 1401</t>
  </si>
  <si>
    <t>Код строки</t>
  </si>
  <si>
    <t>ИСТОЧНИКИ ВНУТРЕННЕГО ФИНАНСИРОВАНИЯ ДЕФИЦИТА БЮДЖЕТА</t>
  </si>
  <si>
    <t>01  00  00  00  00  0000  000</t>
  </si>
  <si>
    <t>Иные источники внутреннего финансирования дефицитов бюджетов</t>
  </si>
  <si>
    <t>01  06  00  00  00  0000  000</t>
  </si>
  <si>
    <t>Бюджетные кредиты, предоставленные внутри страны в валюте Российской Федерации</t>
  </si>
  <si>
    <t>01  06  05  00  00  0000  000</t>
  </si>
  <si>
    <t>Возврат бюджетных кредитов, предоставленных внутри страны в валюте Российской Федерации</t>
  </si>
  <si>
    <t>01  06  05  00  00  0000  600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</si>
  <si>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</si>
  <si>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</si>
  <si>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</si>
  <si>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01  06  05  02  05  0000  640</t>
  </si>
  <si>
    <t>Предоставление бюджетных кредитов внутри страны в валюте Российской Федерации</t>
  </si>
  <si>
    <t>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</si>
  <si>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</si>
  <si>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</si>
  <si>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</si>
  <si>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01  06  05  02  05  0000  540</t>
  </si>
  <si>
    <t xml:space="preserve">Изменение остатков средств </t>
  </si>
  <si>
    <t>01  00  00  00  00  0000  00А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</si>
  <si>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</si>
  <si>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</si>
  <si>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</si>
  <si>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</si>
  <si>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</si>
  <si>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Субсидии на софинансирование расходных обязательств муниципальных образований, связанных с организацией отдыха детей в каникулярное время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</si>
  <si>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</si>
  <si>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</si>
  <si>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</si>
  <si>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</si>
  <si>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01  05  02  00  00  0000  500</t>
  </si>
  <si>
    <t>Увеличение прочих остатков денежных средств бюджетов</t>
  </si>
  <si>
    <t>01  05  02  01  00  0000  510</t>
  </si>
  <si>
    <t>Увеличение прочих остатков денежных средств бюджетов муниципальных районов</t>
  </si>
  <si>
    <t>01  05  02  01  05  0000  510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</si>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</sst>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  <numFmt numFmtId="172" formatCode="#,##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u val="single"/>
      <sz val="11"/>
      <color indexed="36"/>
      <name val="Calibri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9"/>
      <color indexed="10"/>
      <name val="Calibri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i/>
      <sz val="10.5"/>
      <name val="Calibri"/>
      <family val="2"/>
    </font>
    <font>
      <sz val="10.5"/>
      <color indexed="10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10"/>
      <name val="Times New Roman"/>
      <family val="1"/>
    </font>
    <font>
      <b/>
      <u val="single"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7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6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 vertical="top" wrapText="1"/>
      <protection/>
    </xf>
    <xf numFmtId="0" fontId="23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9" fillId="0" borderId="9" applyNumberFormat="0" applyFill="0" applyAlignment="0" applyProtection="0"/>
    <xf numFmtId="0" fontId="32" fillId="0" borderId="0">
      <alignment/>
      <protection/>
    </xf>
    <xf numFmtId="0" fontId="9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1" fillId="0" borderId="10" xfId="55" applyFont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49" fontId="25" fillId="0" borderId="10" xfId="55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vertical="center" wrapText="1"/>
    </xf>
    <xf numFmtId="171" fontId="0" fillId="0" borderId="0" xfId="0" applyNumberFormat="1" applyAlignment="1">
      <alignment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71" fontId="28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171" fontId="26" fillId="32" borderId="10" xfId="0" applyNumberFormat="1" applyFont="1" applyFill="1" applyBorder="1" applyAlignment="1">
      <alignment/>
    </xf>
    <xf numFmtId="171" fontId="16" fillId="32" borderId="10" xfId="0" applyNumberFormat="1" applyFont="1" applyFill="1" applyBorder="1" applyAlignment="1">
      <alignment vertical="center" wrapText="1"/>
    </xf>
    <xf numFmtId="171" fontId="18" fillId="32" borderId="10" xfId="0" applyNumberFormat="1" applyFont="1" applyFill="1" applyBorder="1" applyAlignment="1">
      <alignment vertical="center" wrapText="1"/>
    </xf>
    <xf numFmtId="171" fontId="17" fillId="32" borderId="10" xfId="0" applyNumberFormat="1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vertical="center" wrapText="1"/>
    </xf>
    <xf numFmtId="171" fontId="16" fillId="33" borderId="10" xfId="0" applyNumberFormat="1" applyFont="1" applyFill="1" applyBorder="1" applyAlignment="1">
      <alignment vertical="center" wrapText="1"/>
    </xf>
    <xf numFmtId="49" fontId="17" fillId="33" borderId="10" xfId="0" applyNumberFormat="1" applyFont="1" applyFill="1" applyBorder="1" applyAlignment="1">
      <alignment vertical="center" wrapText="1"/>
    </xf>
    <xf numFmtId="171" fontId="17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171" fontId="18" fillId="33" borderId="10" xfId="0" applyNumberFormat="1" applyFont="1" applyFill="1" applyBorder="1" applyAlignment="1">
      <alignment vertical="center" wrapText="1"/>
    </xf>
    <xf numFmtId="171" fontId="26" fillId="33" borderId="10" xfId="0" applyNumberFormat="1" applyFont="1" applyFill="1" applyBorder="1" applyAlignment="1">
      <alignment/>
    </xf>
    <xf numFmtId="171" fontId="16" fillId="33" borderId="10" xfId="0" applyNumberFormat="1" applyFont="1" applyFill="1" applyBorder="1" applyAlignment="1">
      <alignment/>
    </xf>
    <xf numFmtId="171" fontId="18" fillId="33" borderId="11" xfId="0" applyNumberFormat="1" applyFont="1" applyFill="1" applyBorder="1" applyAlignment="1">
      <alignment vertical="center" wrapText="1"/>
    </xf>
    <xf numFmtId="171" fontId="29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171" fontId="27" fillId="33" borderId="10" xfId="0" applyNumberFormat="1" applyFont="1" applyFill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171" fontId="16" fillId="0" borderId="10" xfId="0" applyNumberFormat="1" applyFont="1" applyFill="1" applyBorder="1" applyAlignment="1">
      <alignment vertical="center" wrapText="1"/>
    </xf>
    <xf numFmtId="171" fontId="26" fillId="0" borderId="10" xfId="0" applyNumberFormat="1" applyFont="1" applyFill="1" applyBorder="1" applyAlignment="1">
      <alignment/>
    </xf>
    <xf numFmtId="171" fontId="18" fillId="0" borderId="10" xfId="0" applyNumberFormat="1" applyFont="1" applyFill="1" applyBorder="1" applyAlignment="1">
      <alignment vertical="center" wrapText="1"/>
    </xf>
    <xf numFmtId="171" fontId="29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vertical="center" wrapText="1"/>
    </xf>
    <xf numFmtId="171" fontId="30" fillId="0" borderId="1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/>
    </xf>
    <xf numFmtId="49" fontId="34" fillId="0" borderId="10" xfId="0" applyNumberFormat="1" applyFont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49" fontId="35" fillId="0" borderId="10" xfId="53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172" fontId="0" fillId="0" borderId="0" xfId="0" applyNumberFormat="1" applyAlignment="1">
      <alignment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49" fontId="7" fillId="0" borderId="10" xfId="0" applyNumberFormat="1" applyFont="1" applyBorder="1" applyAlignment="1">
      <alignment/>
    </xf>
    <xf numFmtId="0" fontId="0" fillId="0" borderId="0" xfId="0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1" fontId="20" fillId="32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33" fillId="0" borderId="14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171" fontId="17" fillId="0" borderId="10" xfId="0" applyNumberFormat="1" applyFont="1" applyFill="1" applyBorder="1" applyAlignment="1">
      <alignment vertical="center" wrapText="1"/>
    </xf>
    <xf numFmtId="171" fontId="20" fillId="0" borderId="10" xfId="0" applyNumberFormat="1" applyFont="1" applyFill="1" applyBorder="1" applyAlignment="1">
      <alignment vertical="center" wrapText="1"/>
    </xf>
    <xf numFmtId="171" fontId="30" fillId="33" borderId="10" xfId="0" applyNumberFormat="1" applyFont="1" applyFill="1" applyBorder="1" applyAlignment="1">
      <alignment/>
    </xf>
    <xf numFmtId="171" fontId="20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171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1" fontId="37" fillId="33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1" fontId="1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171" fontId="26" fillId="34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right"/>
    </xf>
    <xf numFmtId="171" fontId="17" fillId="35" borderId="10" xfId="0" applyNumberFormat="1" applyFont="1" applyFill="1" applyBorder="1" applyAlignment="1">
      <alignment vertical="center" wrapText="1"/>
    </xf>
    <xf numFmtId="171" fontId="30" fillId="32" borderId="10" xfId="0" applyNumberFormat="1" applyFont="1" applyFill="1" applyBorder="1" applyAlignment="1">
      <alignment/>
    </xf>
    <xf numFmtId="171" fontId="37" fillId="32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55" fillId="0" borderId="14" xfId="0" applyFont="1" applyFill="1" applyBorder="1" applyAlignment="1">
      <alignment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0" fontId="11" fillId="0" borderId="10" xfId="42" applyFont="1" applyBorder="1" applyAlignment="1" applyProtection="1">
      <alignment wrapText="1"/>
      <protection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10" xfId="42" applyFont="1" applyBorder="1" applyAlignment="1" applyProtection="1">
      <alignment horizontal="left" wrapText="1"/>
      <protection/>
    </xf>
    <xf numFmtId="171" fontId="11" fillId="33" borderId="10" xfId="0" applyNumberFormat="1" applyFont="1" applyFill="1" applyBorder="1" applyAlignment="1">
      <alignment vertical="center" wrapText="1"/>
    </xf>
    <xf numFmtId="0" fontId="12" fillId="0" borderId="10" xfId="42" applyFont="1" applyBorder="1" applyAlignment="1" applyProtection="1">
      <alignment wrapText="1"/>
      <protection/>
    </xf>
    <xf numFmtId="171" fontId="12" fillId="33" borderId="10" xfId="0" applyNumberFormat="1" applyFont="1" applyFill="1" applyBorder="1" applyAlignment="1">
      <alignment vertical="center" wrapText="1"/>
    </xf>
    <xf numFmtId="0" fontId="12" fillId="0" borderId="10" xfId="42" applyFont="1" applyBorder="1" applyAlignment="1" applyProtection="1">
      <alignment horizontal="left" wrapText="1"/>
      <protection/>
    </xf>
    <xf numFmtId="0" fontId="11" fillId="0" borderId="10" xfId="42" applyFont="1" applyBorder="1" applyAlignment="1" applyProtection="1">
      <alignment wrapText="1" shrinkToFit="1"/>
      <protection/>
    </xf>
    <xf numFmtId="0" fontId="11" fillId="0" borderId="0" xfId="42" applyFont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11" fillId="0" borderId="17" xfId="0" applyFont="1" applyFill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9" fontId="42" fillId="33" borderId="10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3" fillId="0" borderId="10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49" fontId="5" fillId="0" borderId="10" xfId="0" applyNumberFormat="1" applyFont="1" applyBorder="1" applyAlignment="1">
      <alignment horizontal="left" vertical="center" wrapText="1"/>
    </xf>
    <xf numFmtId="0" fontId="42" fillId="0" borderId="0" xfId="42" applyFont="1" applyAlignment="1" applyProtection="1">
      <alignment horizontal="left" wrapText="1"/>
      <protection/>
    </xf>
    <xf numFmtId="0" fontId="42" fillId="0" borderId="10" xfId="42" applyFont="1" applyBorder="1" applyAlignment="1" applyProtection="1">
      <alignment wrapText="1" shrinkToFit="1"/>
      <protection/>
    </xf>
    <xf numFmtId="0" fontId="42" fillId="0" borderId="10" xfId="42" applyFont="1" applyBorder="1" applyAlignment="1" applyProtection="1">
      <alignment horizontal="left" wrapText="1"/>
      <protection/>
    </xf>
    <xf numFmtId="0" fontId="19" fillId="0" borderId="10" xfId="42" applyFont="1" applyBorder="1" applyAlignment="1" applyProtection="1">
      <alignment horizontal="left" wrapText="1"/>
      <protection/>
    </xf>
    <xf numFmtId="0" fontId="5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171" fontId="7" fillId="0" borderId="10" xfId="0" applyNumberFormat="1" applyFont="1" applyBorder="1" applyAlignment="1">
      <alignment wrapText="1"/>
    </xf>
    <xf numFmtId="0" fontId="42" fillId="0" borderId="10" xfId="42" applyFont="1" applyBorder="1" applyAlignment="1" applyProtection="1">
      <alignment wrapText="1"/>
      <protection/>
    </xf>
    <xf numFmtId="0" fontId="42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53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172" fontId="6" fillId="0" borderId="10" xfId="53" applyNumberFormat="1" applyFont="1" applyBorder="1" applyAlignment="1">
      <alignment/>
      <protection/>
    </xf>
    <xf numFmtId="0" fontId="36" fillId="0" borderId="0" xfId="0" applyFont="1" applyAlignment="1">
      <alignment horizontal="left"/>
    </xf>
    <xf numFmtId="0" fontId="12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wrapText="1"/>
    </xf>
    <xf numFmtId="0" fontId="17" fillId="33" borderId="10" xfId="59" applyFont="1" applyFill="1" applyBorder="1" applyAlignment="1">
      <alignment horizontal="left" wrapText="1"/>
      <protection/>
    </xf>
    <xf numFmtId="0" fontId="20" fillId="33" borderId="10" xfId="0" applyFont="1" applyFill="1" applyBorder="1" applyAlignment="1">
      <alignment horizontal="left" wrapText="1"/>
    </xf>
    <xf numFmtId="0" fontId="16" fillId="33" borderId="10" xfId="57" applyFont="1" applyFill="1" applyBorder="1" applyAlignment="1">
      <alignment horizontal="left" wrapText="1"/>
      <protection/>
    </xf>
    <xf numFmtId="0" fontId="16" fillId="33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20" fillId="33" borderId="10" xfId="57" applyFont="1" applyFill="1" applyBorder="1" applyAlignment="1">
      <alignment wrapText="1"/>
      <protection/>
    </xf>
    <xf numFmtId="0" fontId="20" fillId="33" borderId="10" xfId="59" applyFont="1" applyFill="1" applyBorder="1" applyAlignment="1">
      <alignment wrapText="1"/>
      <protection/>
    </xf>
    <xf numFmtId="0" fontId="16" fillId="33" borderId="10" xfId="59" applyFont="1" applyFill="1" applyBorder="1" applyAlignment="1">
      <alignment wrapText="1"/>
      <protection/>
    </xf>
    <xf numFmtId="0" fontId="18" fillId="33" borderId="10" xfId="59" applyFont="1" applyFill="1" applyBorder="1" applyAlignment="1">
      <alignment wrapText="1"/>
      <protection/>
    </xf>
    <xf numFmtId="0" fontId="11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left" wrapText="1"/>
    </xf>
    <xf numFmtId="49" fontId="17" fillId="33" borderId="10" xfId="59" applyNumberFormat="1" applyFont="1" applyFill="1" applyBorder="1" applyAlignment="1">
      <alignment wrapText="1"/>
      <protection/>
    </xf>
    <xf numFmtId="49" fontId="16" fillId="33" borderId="10" xfId="59" applyNumberFormat="1" applyFont="1" applyFill="1" applyBorder="1" applyAlignment="1">
      <alignment wrapText="1"/>
      <protection/>
    </xf>
    <xf numFmtId="49" fontId="17" fillId="33" borderId="10" xfId="0" applyNumberFormat="1" applyFont="1" applyFill="1" applyBorder="1" applyAlignment="1">
      <alignment horizontal="left" vertical="center" wrapText="1"/>
    </xf>
    <xf numFmtId="0" fontId="17" fillId="33" borderId="10" xfId="59" applyFont="1" applyFill="1" applyBorder="1" applyAlignment="1">
      <alignment wrapText="1"/>
      <protection/>
    </xf>
    <xf numFmtId="49" fontId="20" fillId="33" borderId="10" xfId="0" applyNumberFormat="1" applyFont="1" applyFill="1" applyBorder="1" applyAlignment="1">
      <alignment vertical="center" wrapText="1"/>
    </xf>
    <xf numFmtId="3" fontId="16" fillId="33" borderId="10" xfId="59" applyNumberFormat="1" applyFont="1" applyFill="1" applyBorder="1" applyAlignment="1">
      <alignment wrapText="1"/>
      <protection/>
    </xf>
    <xf numFmtId="49" fontId="16" fillId="33" borderId="10" xfId="0" applyNumberFormat="1" applyFont="1" applyFill="1" applyBorder="1" applyAlignment="1">
      <alignment vertical="top" wrapText="1"/>
    </xf>
    <xf numFmtId="0" fontId="20" fillId="33" borderId="10" xfId="58" applyFont="1" applyFill="1" applyBorder="1" applyAlignment="1">
      <alignment wrapText="1"/>
      <protection/>
    </xf>
    <xf numFmtId="0" fontId="16" fillId="33" borderId="10" xfId="42" applyFont="1" applyFill="1" applyBorder="1" applyAlignment="1" applyProtection="1">
      <alignment wrapText="1"/>
      <protection/>
    </xf>
    <xf numFmtId="0" fontId="42" fillId="33" borderId="10" xfId="0" applyFont="1" applyFill="1" applyBorder="1" applyAlignment="1">
      <alignment wrapText="1"/>
    </xf>
    <xf numFmtId="49" fontId="34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8" fillId="33" borderId="10" xfId="66" applyNumberFormat="1" applyFont="1" applyFill="1" applyBorder="1" applyAlignment="1">
      <alignment horizontal="left" vertical="center" wrapText="1"/>
      <protection/>
    </xf>
    <xf numFmtId="49" fontId="16" fillId="33" borderId="10" xfId="66" applyNumberFormat="1" applyFont="1" applyFill="1" applyBorder="1" applyAlignment="1">
      <alignment horizontal="left" vertical="center" wrapText="1"/>
      <protection/>
    </xf>
    <xf numFmtId="0" fontId="40" fillId="33" borderId="0" xfId="0" applyFont="1" applyFill="1" applyBorder="1" applyAlignment="1">
      <alignment horizontal="center"/>
    </xf>
    <xf numFmtId="49" fontId="16" fillId="33" borderId="10" xfId="66" applyNumberFormat="1" applyFont="1" applyFill="1" applyBorder="1" applyAlignment="1">
      <alignment horizontal="left" wrapText="1"/>
      <protection/>
    </xf>
    <xf numFmtId="49" fontId="18" fillId="33" borderId="10" xfId="66" applyNumberFormat="1" applyFont="1" applyFill="1" applyBorder="1" applyAlignment="1">
      <alignment horizontal="left" wrapText="1"/>
      <protection/>
    </xf>
    <xf numFmtId="49" fontId="18" fillId="33" borderId="10" xfId="0" applyNumberFormat="1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wrapText="1"/>
    </xf>
    <xf numFmtId="43" fontId="16" fillId="33" borderId="10" xfId="68" applyFont="1" applyFill="1" applyBorder="1" applyAlignment="1">
      <alignment wrapText="1"/>
    </xf>
    <xf numFmtId="43" fontId="20" fillId="33" borderId="10" xfId="68" applyFont="1" applyFill="1" applyBorder="1" applyAlignment="1">
      <alignment wrapText="1"/>
    </xf>
    <xf numFmtId="49" fontId="20" fillId="33" borderId="10" xfId="0" applyNumberFormat="1" applyFont="1" applyFill="1" applyBorder="1" applyAlignment="1">
      <alignment wrapText="1"/>
    </xf>
    <xf numFmtId="0" fontId="17" fillId="33" borderId="10" xfId="56" applyFont="1" applyFill="1" applyBorder="1" applyAlignment="1">
      <alignment vertical="top" wrapText="1"/>
      <protection/>
    </xf>
    <xf numFmtId="0" fontId="16" fillId="33" borderId="10" xfId="42" applyFont="1" applyFill="1" applyBorder="1" applyAlignment="1" applyProtection="1">
      <alignment horizontal="left" wrapText="1"/>
      <protection/>
    </xf>
    <xf numFmtId="0" fontId="16" fillId="33" borderId="10" xfId="58" applyFont="1" applyFill="1" applyBorder="1" applyAlignment="1">
      <alignment wrapText="1"/>
      <protection/>
    </xf>
    <xf numFmtId="0" fontId="16" fillId="33" borderId="10" xfId="54" applyFont="1" applyFill="1" applyBorder="1" applyAlignment="1">
      <alignment horizontal="justify" wrapText="1"/>
      <protection/>
    </xf>
    <xf numFmtId="0" fontId="18" fillId="33" borderId="10" xfId="0" applyFont="1" applyFill="1" applyBorder="1" applyAlignment="1">
      <alignment horizontal="left" wrapText="1"/>
    </xf>
    <xf numFmtId="168" fontId="18" fillId="33" borderId="10" xfId="0" applyNumberFormat="1" applyFont="1" applyFill="1" applyBorder="1" applyAlignment="1">
      <alignment vertical="center" wrapText="1"/>
    </xf>
    <xf numFmtId="49" fontId="16" fillId="33" borderId="10" xfId="56" applyNumberFormat="1" applyFont="1" applyFill="1" applyBorder="1" applyAlignment="1">
      <alignment wrapText="1"/>
      <protection/>
    </xf>
    <xf numFmtId="0" fontId="16" fillId="33" borderId="10" xfId="59" applyNumberFormat="1" applyFont="1" applyFill="1" applyBorder="1" applyAlignment="1">
      <alignment wrapText="1"/>
      <protection/>
    </xf>
    <xf numFmtId="49" fontId="18" fillId="33" borderId="10" xfId="56" applyNumberFormat="1" applyFont="1" applyFill="1" applyBorder="1" applyAlignment="1">
      <alignment wrapText="1"/>
      <protection/>
    </xf>
    <xf numFmtId="49" fontId="16" fillId="33" borderId="10" xfId="0" applyNumberFormat="1" applyFont="1" applyFill="1" applyBorder="1" applyAlignment="1">
      <alignment horizontal="left" vertical="center" wrapText="1"/>
    </xf>
    <xf numFmtId="0" fontId="43" fillId="33" borderId="10" xfId="42" applyFont="1" applyFill="1" applyBorder="1" applyAlignment="1" applyProtection="1">
      <alignment wrapText="1"/>
      <protection/>
    </xf>
    <xf numFmtId="0" fontId="16" fillId="33" borderId="10" xfId="0" applyFont="1" applyFill="1" applyBorder="1" applyAlignment="1">
      <alignment vertical="top" wrapText="1"/>
    </xf>
    <xf numFmtId="0" fontId="18" fillId="33" borderId="10" xfId="56" applyFont="1" applyFill="1" applyBorder="1" applyAlignment="1">
      <alignment vertical="top" wrapText="1"/>
      <protection/>
    </xf>
    <xf numFmtId="0" fontId="16" fillId="33" borderId="10" xfId="0" applyNumberFormat="1" applyFont="1" applyFill="1" applyBorder="1" applyAlignment="1">
      <alignment horizontal="left" vertical="center" wrapText="1"/>
    </xf>
    <xf numFmtId="0" fontId="18" fillId="33" borderId="10" xfId="42" applyFont="1" applyFill="1" applyBorder="1" applyAlignment="1" applyProtection="1">
      <alignment wrapText="1"/>
      <protection/>
    </xf>
    <xf numFmtId="0" fontId="16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top" wrapText="1"/>
    </xf>
    <xf numFmtId="171" fontId="18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3" fontId="16" fillId="33" borderId="10" xfId="0" applyNumberFormat="1" applyFont="1" applyFill="1" applyBorder="1" applyAlignment="1">
      <alignment wrapText="1"/>
    </xf>
    <xf numFmtId="49" fontId="20" fillId="33" borderId="10" xfId="0" applyNumberFormat="1" applyFont="1" applyFill="1" applyBorder="1" applyAlignment="1">
      <alignment horizontal="left" vertical="center" wrapText="1"/>
    </xf>
    <xf numFmtId="49" fontId="20" fillId="33" borderId="10" xfId="59" applyNumberFormat="1" applyFont="1" applyFill="1" applyBorder="1" applyAlignment="1">
      <alignment wrapText="1"/>
      <protection/>
    </xf>
    <xf numFmtId="0" fontId="46" fillId="33" borderId="10" xfId="0" applyFont="1" applyFill="1" applyBorder="1" applyAlignment="1">
      <alignment wrapText="1"/>
    </xf>
    <xf numFmtId="49" fontId="20" fillId="33" borderId="10" xfId="0" applyNumberFormat="1" applyFont="1" applyFill="1" applyBorder="1" applyAlignment="1">
      <alignment vertical="top" wrapText="1"/>
    </xf>
    <xf numFmtId="0" fontId="43" fillId="33" borderId="10" xfId="0" applyFont="1" applyFill="1" applyBorder="1" applyAlignment="1">
      <alignment wrapText="1"/>
    </xf>
    <xf numFmtId="49" fontId="27" fillId="33" borderId="10" xfId="0" applyNumberFormat="1" applyFont="1" applyFill="1" applyBorder="1" applyAlignment="1">
      <alignment wrapText="1"/>
    </xf>
    <xf numFmtId="49" fontId="27" fillId="33" borderId="10" xfId="0" applyNumberFormat="1" applyFont="1" applyFill="1" applyBorder="1" applyAlignment="1">
      <alignment vertical="center" wrapText="1"/>
    </xf>
    <xf numFmtId="0" fontId="42" fillId="33" borderId="10" xfId="57" applyFont="1" applyFill="1" applyBorder="1" applyAlignment="1">
      <alignment horizontal="justify" wrapText="1"/>
      <protection/>
    </xf>
    <xf numFmtId="49" fontId="17" fillId="33" borderId="10" xfId="0" applyNumberFormat="1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vertical="top" wrapText="1"/>
    </xf>
    <xf numFmtId="0" fontId="44" fillId="33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left" wrapText="1"/>
    </xf>
    <xf numFmtId="0" fontId="45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34" fillId="33" borderId="10" xfId="0" applyFont="1" applyFill="1" applyBorder="1" applyAlignment="1">
      <alignment wrapText="1"/>
    </xf>
    <xf numFmtId="0" fontId="16" fillId="33" borderId="0" xfId="0" applyFont="1" applyFill="1" applyAlignment="1">
      <alignment horizontal="left" wrapText="1"/>
    </xf>
    <xf numFmtId="0" fontId="16" fillId="33" borderId="0" xfId="0" applyFont="1" applyFill="1" applyAlignment="1">
      <alignment wrapText="1"/>
    </xf>
    <xf numFmtId="171" fontId="17" fillId="33" borderId="11" xfId="0" applyNumberFormat="1" applyFont="1" applyFill="1" applyBorder="1" applyAlignment="1">
      <alignment vertical="center" wrapText="1"/>
    </xf>
    <xf numFmtId="171" fontId="17" fillId="33" borderId="13" xfId="0" applyNumberFormat="1" applyFont="1" applyFill="1" applyBorder="1" applyAlignment="1">
      <alignment vertical="center" wrapText="1"/>
    </xf>
    <xf numFmtId="171" fontId="16" fillId="33" borderId="17" xfId="0" applyNumberFormat="1" applyFont="1" applyFill="1" applyBorder="1" applyAlignment="1">
      <alignment vertical="center" wrapText="1"/>
    </xf>
    <xf numFmtId="171" fontId="16" fillId="33" borderId="0" xfId="0" applyNumberFormat="1" applyFont="1" applyFill="1" applyBorder="1" applyAlignment="1">
      <alignment vertical="center" wrapText="1"/>
    </xf>
    <xf numFmtId="171" fontId="20" fillId="33" borderId="18" xfId="0" applyNumberFormat="1" applyFont="1" applyFill="1" applyBorder="1" applyAlignment="1">
      <alignment vertical="center" wrapText="1"/>
    </xf>
    <xf numFmtId="171" fontId="26" fillId="33" borderId="11" xfId="0" applyNumberFormat="1" applyFont="1" applyFill="1" applyBorder="1" applyAlignment="1">
      <alignment/>
    </xf>
    <xf numFmtId="0" fontId="20" fillId="33" borderId="10" xfId="59" applyFont="1" applyFill="1" applyBorder="1" applyAlignment="1">
      <alignment horizontal="left" wrapText="1"/>
      <protection/>
    </xf>
    <xf numFmtId="171" fontId="37" fillId="33" borderId="11" xfId="0" applyNumberFormat="1" applyFont="1" applyFill="1" applyBorder="1" applyAlignment="1">
      <alignment/>
    </xf>
    <xf numFmtId="0" fontId="16" fillId="33" borderId="10" xfId="59" applyFont="1" applyFill="1" applyBorder="1" applyAlignment="1">
      <alignment horizontal="left" wrapText="1"/>
      <protection/>
    </xf>
    <xf numFmtId="171" fontId="29" fillId="33" borderId="11" xfId="0" applyNumberFormat="1" applyFont="1" applyFill="1" applyBorder="1" applyAlignment="1">
      <alignment/>
    </xf>
    <xf numFmtId="171" fontId="30" fillId="33" borderId="11" xfId="0" applyNumberFormat="1" applyFont="1" applyFill="1" applyBorder="1" applyAlignment="1">
      <alignment/>
    </xf>
    <xf numFmtId="49" fontId="17" fillId="33" borderId="10" xfId="59" applyNumberFormat="1" applyFont="1" applyFill="1" applyBorder="1" applyAlignment="1">
      <alignment horizontal="left" wrapText="1"/>
      <protection/>
    </xf>
    <xf numFmtId="171" fontId="17" fillId="33" borderId="11" xfId="0" applyNumberFormat="1" applyFont="1" applyFill="1" applyBorder="1" applyAlignment="1">
      <alignment horizontal="left" vertical="center" wrapText="1"/>
    </xf>
    <xf numFmtId="171" fontId="16" fillId="33" borderId="11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wrapText="1"/>
    </xf>
    <xf numFmtId="0" fontId="20" fillId="33" borderId="10" xfId="54" applyFont="1" applyFill="1" applyBorder="1" applyAlignment="1">
      <alignment horizontal="justify"/>
      <protection/>
    </xf>
    <xf numFmtId="171" fontId="26" fillId="33" borderId="18" xfId="0" applyNumberFormat="1" applyFont="1" applyFill="1" applyBorder="1" applyAlignment="1">
      <alignment/>
    </xf>
    <xf numFmtId="171" fontId="16" fillId="33" borderId="18" xfId="0" applyNumberFormat="1" applyFont="1" applyFill="1" applyBorder="1" applyAlignment="1">
      <alignment vertical="center" wrapText="1"/>
    </xf>
    <xf numFmtId="171" fontId="17" fillId="33" borderId="18" xfId="0" applyNumberFormat="1" applyFont="1" applyFill="1" applyBorder="1" applyAlignment="1">
      <alignment vertical="center" wrapText="1"/>
    </xf>
    <xf numFmtId="0" fontId="20" fillId="33" borderId="10" xfId="0" applyNumberFormat="1" applyFont="1" applyFill="1" applyBorder="1" applyAlignment="1">
      <alignment wrapText="1"/>
    </xf>
    <xf numFmtId="0" fontId="40" fillId="33" borderId="0" xfId="0" applyFont="1" applyFill="1" applyAlignment="1">
      <alignment/>
    </xf>
    <xf numFmtId="0" fontId="42" fillId="33" borderId="10" xfId="57" applyFont="1" applyFill="1" applyBorder="1" applyAlignment="1">
      <alignment horizontal="justify"/>
      <protection/>
    </xf>
    <xf numFmtId="171" fontId="20" fillId="33" borderId="11" xfId="0" applyNumberFormat="1" applyFont="1" applyFill="1" applyBorder="1" applyAlignment="1">
      <alignment vertical="center" wrapText="1"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20" fillId="33" borderId="10" xfId="0" applyFont="1" applyFill="1" applyBorder="1" applyAlignment="1">
      <alignment horizontal="center" wrapText="1"/>
    </xf>
    <xf numFmtId="171" fontId="40" fillId="33" borderId="0" xfId="0" applyNumberFormat="1" applyFont="1" applyFill="1" applyAlignment="1">
      <alignment/>
    </xf>
    <xf numFmtId="171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 horizontal="center"/>
    </xf>
    <xf numFmtId="171" fontId="17" fillId="0" borderId="10" xfId="0" applyNumberFormat="1" applyFont="1" applyFill="1" applyBorder="1" applyAlignment="1">
      <alignment/>
    </xf>
    <xf numFmtId="171" fontId="37" fillId="0" borderId="10" xfId="0" applyNumberFormat="1" applyFont="1" applyFill="1" applyBorder="1" applyAlignment="1">
      <alignment/>
    </xf>
    <xf numFmtId="171" fontId="17" fillId="0" borderId="10" xfId="0" applyNumberFormat="1" applyFont="1" applyFill="1" applyBorder="1" applyAlignment="1">
      <alignment horizontal="left" vertical="center" wrapText="1"/>
    </xf>
    <xf numFmtId="171" fontId="18" fillId="0" borderId="10" xfId="0" applyNumberFormat="1" applyFont="1" applyFill="1" applyBorder="1" applyAlignment="1">
      <alignment/>
    </xf>
    <xf numFmtId="171" fontId="27" fillId="0" borderId="10" xfId="0" applyNumberFormat="1" applyFont="1" applyFill="1" applyBorder="1" applyAlignment="1">
      <alignment vertical="center" wrapText="1"/>
    </xf>
    <xf numFmtId="172" fontId="1" fillId="0" borderId="10" xfId="53" applyNumberFormat="1" applyFont="1" applyFill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49" fontId="16" fillId="0" borderId="10" xfId="0" applyNumberFormat="1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49" fontId="16" fillId="0" borderId="10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171" fontId="26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4" fillId="0" borderId="10" xfId="0" applyFont="1" applyBorder="1" applyAlignment="1">
      <alignment wrapText="1"/>
    </xf>
    <xf numFmtId="0" fontId="40" fillId="0" borderId="10" xfId="0" applyFont="1" applyFill="1" applyBorder="1" applyAlignment="1">
      <alignment/>
    </xf>
    <xf numFmtId="0" fontId="5" fillId="0" borderId="19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19" xfId="0" applyFont="1" applyBorder="1" applyAlignment="1">
      <alignment horizontal="center" wrapText="1"/>
    </xf>
    <xf numFmtId="0" fontId="36" fillId="0" borderId="0" xfId="0" applyFont="1" applyAlignment="1">
      <alignment horizontal="right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40" fillId="33" borderId="0" xfId="0" applyFont="1" applyFill="1" applyAlignment="1">
      <alignment horizontal="center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 wrapText="1"/>
    </xf>
    <xf numFmtId="0" fontId="5" fillId="0" borderId="0" xfId="59" applyFont="1" applyFill="1" applyAlignment="1">
      <alignment horizontal="center" vertical="center" wrapText="1"/>
      <protection/>
    </xf>
    <xf numFmtId="0" fontId="5" fillId="0" borderId="0" xfId="59" applyFont="1" applyFill="1" applyAlignment="1">
      <alignment horizontal="center" vertical="center" wrapText="1"/>
      <protection/>
    </xf>
    <xf numFmtId="0" fontId="4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19" fillId="0" borderId="10" xfId="59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center"/>
    </xf>
    <xf numFmtId="0" fontId="54" fillId="0" borderId="19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4" fillId="0" borderId="19" xfId="0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. 2015" xfId="54"/>
    <cellStyle name="Обычный_доходы 2012" xfId="55"/>
    <cellStyle name="Обычный_Лист1" xfId="56"/>
    <cellStyle name="Обычный_функц.стр. 2014" xfId="57"/>
    <cellStyle name="Обычный_функц.стр. 2015" xfId="58"/>
    <cellStyle name="Обычный_функц.стр-р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hyperlink" Target="consultantplus://offline/ref=C6EF3AE28B6C46D1117CBBA251A07B11C6C7C5768D606C8B0E322DA1BBA42282C9440EEF08E6CC43400230U6VFM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hyperlink" Target="consultantplus://offline/ref=C6EF3AE28B6C46D1117CBBA251A07B11C6C7C5768D62628200322DA1BBA42282C9440EEF08E6CC43400635U6VA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C6EF3AE28B6C46D1117CBBA251A07B11C6C7C5768D606C8B0E322DA1BBA42282C9440EEF08E6CC43400230U6VFM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761820E322DA1BBA42282C9440EEF08E6CC43400635U6VA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hyperlink" Target="consultantplus://offline/ref=C6EF3AE28B6C46D1117CBBA251A07B11C6C7C5768D6761820E322DA1BBA42282C9440EEF08E6CC43400331U6VCM" TargetMode="External" /><Relationship Id="rId5" Type="http://schemas.openxmlformats.org/officeDocument/2006/relationships/hyperlink" Target="consultantplus://offline/ref=C6EF3AE28B6C46D1117CBBA251A07B11C6C7C5768D6761820E322DA1BBA42282C9440EEF08E6CC43400136U6VDM" TargetMode="External" /><Relationship Id="rId6" Type="http://schemas.openxmlformats.org/officeDocument/2006/relationships/hyperlink" Target="consultantplus://offline/ref=C6EF3AE28B6C46D1117CBBA251A07B11C6C7C5768D606C8B0E322DA1BBA42282C9440EEF08E6CC43400230U6VFM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25.7109375" style="0" customWidth="1"/>
    <col min="2" max="2" width="47.140625" style="0" customWidth="1"/>
    <col min="4" max="4" width="13.00390625" style="0" customWidth="1"/>
  </cols>
  <sheetData>
    <row r="1" spans="1:4" ht="15">
      <c r="A1" s="204" t="s">
        <v>486</v>
      </c>
      <c r="B1" s="66"/>
      <c r="C1" s="66"/>
      <c r="D1" s="66"/>
    </row>
    <row r="2" spans="1:4" ht="15">
      <c r="A2" s="23"/>
      <c r="B2" s="332" t="s">
        <v>41</v>
      </c>
      <c r="C2" s="332"/>
      <c r="D2" s="332"/>
    </row>
    <row r="3" spans="1:4" ht="15">
      <c r="A3" s="66"/>
      <c r="B3" s="330" t="s">
        <v>431</v>
      </c>
      <c r="C3" s="330"/>
      <c r="D3" s="330"/>
    </row>
    <row r="4" spans="1:4" ht="30" customHeight="1">
      <c r="A4" s="23"/>
      <c r="B4" s="331" t="s">
        <v>34</v>
      </c>
      <c r="C4" s="331"/>
      <c r="D4" s="331"/>
    </row>
    <row r="5" spans="1:4" ht="30" customHeight="1">
      <c r="A5" s="329" t="s">
        <v>430</v>
      </c>
      <c r="B5" s="329"/>
      <c r="C5" s="329"/>
      <c r="D5" s="329"/>
    </row>
    <row r="6" spans="1:4" ht="45.75" customHeight="1">
      <c r="A6" s="198" t="s">
        <v>258</v>
      </c>
      <c r="B6" s="198" t="s">
        <v>42</v>
      </c>
      <c r="C6" s="65" t="s">
        <v>728</v>
      </c>
      <c r="D6" s="199" t="s">
        <v>43</v>
      </c>
    </row>
    <row r="7" spans="1:4" ht="31.5" customHeight="1">
      <c r="A7" s="198" t="s">
        <v>105</v>
      </c>
      <c r="B7" s="198" t="s">
        <v>106</v>
      </c>
      <c r="C7" s="65" t="s">
        <v>179</v>
      </c>
      <c r="D7" s="318">
        <f>D17+D8</f>
        <v>6500</v>
      </c>
    </row>
    <row r="8" spans="1:4" ht="34.5" customHeight="1">
      <c r="A8" s="200" t="s">
        <v>730</v>
      </c>
      <c r="B8" s="201" t="s">
        <v>729</v>
      </c>
      <c r="C8" s="202">
        <v>520</v>
      </c>
      <c r="D8" s="203">
        <f>D9</f>
        <v>-250</v>
      </c>
    </row>
    <row r="9" spans="1:4" ht="32.25" customHeight="1">
      <c r="A9" s="200" t="s">
        <v>732</v>
      </c>
      <c r="B9" s="201" t="s">
        <v>731</v>
      </c>
      <c r="C9" s="202">
        <v>520</v>
      </c>
      <c r="D9" s="203">
        <f>D10</f>
        <v>-250</v>
      </c>
    </row>
    <row r="10" spans="1:4" ht="27" customHeight="1">
      <c r="A10" s="200" t="s">
        <v>734</v>
      </c>
      <c r="B10" s="201" t="s">
        <v>733</v>
      </c>
      <c r="C10" s="202">
        <v>520</v>
      </c>
      <c r="D10" s="203">
        <f>D14+D11</f>
        <v>-250</v>
      </c>
    </row>
    <row r="11" spans="1:4" ht="38.25" customHeight="1">
      <c r="A11" s="200" t="s">
        <v>736</v>
      </c>
      <c r="B11" s="201" t="s">
        <v>735</v>
      </c>
      <c r="C11" s="202">
        <v>520</v>
      </c>
      <c r="D11" s="203">
        <f>D12</f>
        <v>250</v>
      </c>
    </row>
    <row r="12" spans="1:4" ht="55.5" customHeight="1">
      <c r="A12" s="200" t="s">
        <v>738</v>
      </c>
      <c r="B12" s="201" t="s">
        <v>737</v>
      </c>
      <c r="C12" s="202">
        <v>520</v>
      </c>
      <c r="D12" s="203">
        <f>D13</f>
        <v>250</v>
      </c>
    </row>
    <row r="13" spans="1:4" ht="28.5" customHeight="1">
      <c r="A13" s="200" t="s">
        <v>740</v>
      </c>
      <c r="B13" s="201" t="s">
        <v>739</v>
      </c>
      <c r="C13" s="202">
        <v>520</v>
      </c>
      <c r="D13" s="203">
        <v>250</v>
      </c>
    </row>
    <row r="14" spans="1:4" ht="40.5" customHeight="1">
      <c r="A14" s="200" t="s">
        <v>742</v>
      </c>
      <c r="B14" s="201" t="s">
        <v>741</v>
      </c>
      <c r="C14" s="202">
        <v>520</v>
      </c>
      <c r="D14" s="203">
        <v>-500</v>
      </c>
    </row>
    <row r="15" spans="1:4" ht="39.75" customHeight="1">
      <c r="A15" s="200" t="s">
        <v>744</v>
      </c>
      <c r="B15" s="201" t="s">
        <v>743</v>
      </c>
      <c r="C15" s="202">
        <v>520</v>
      </c>
      <c r="D15" s="203">
        <v>-500</v>
      </c>
    </row>
    <row r="16" spans="1:5" ht="51.75">
      <c r="A16" s="200" t="s">
        <v>746</v>
      </c>
      <c r="B16" s="201" t="s">
        <v>745</v>
      </c>
      <c r="C16" s="202">
        <v>520</v>
      </c>
      <c r="D16" s="203">
        <v>-500</v>
      </c>
      <c r="E16" s="67"/>
    </row>
    <row r="17" spans="1:4" ht="15">
      <c r="A17" s="200" t="s">
        <v>748</v>
      </c>
      <c r="B17" s="201" t="s">
        <v>747</v>
      </c>
      <c r="C17" s="202">
        <v>700</v>
      </c>
      <c r="D17" s="203">
        <f>D18</f>
        <v>6750</v>
      </c>
    </row>
    <row r="18" spans="1:4" ht="33" customHeight="1">
      <c r="A18" s="200" t="s">
        <v>750</v>
      </c>
      <c r="B18" s="201" t="s">
        <v>749</v>
      </c>
      <c r="C18" s="202">
        <v>700</v>
      </c>
      <c r="D18" s="203">
        <f>D19+D23</f>
        <v>6750</v>
      </c>
    </row>
    <row r="19" spans="1:4" ht="16.5" customHeight="1">
      <c r="A19" s="200" t="s">
        <v>752</v>
      </c>
      <c r="B19" s="201" t="s">
        <v>751</v>
      </c>
      <c r="C19" s="202">
        <v>710</v>
      </c>
      <c r="D19" s="203">
        <f>D20</f>
        <v>-331905.754</v>
      </c>
    </row>
    <row r="20" spans="1:4" ht="15" customHeight="1">
      <c r="A20" s="200" t="s">
        <v>759</v>
      </c>
      <c r="B20" s="201" t="s">
        <v>753</v>
      </c>
      <c r="C20" s="202">
        <v>710</v>
      </c>
      <c r="D20" s="203">
        <f>D21</f>
        <v>-331905.754</v>
      </c>
    </row>
    <row r="21" spans="1:4" ht="26.25" customHeight="1">
      <c r="A21" s="200" t="s">
        <v>761</v>
      </c>
      <c r="B21" s="201" t="s">
        <v>760</v>
      </c>
      <c r="C21" s="202">
        <v>710</v>
      </c>
      <c r="D21" s="203">
        <f>D22</f>
        <v>-331905.754</v>
      </c>
    </row>
    <row r="22" spans="1:4" ht="14.25" customHeight="1">
      <c r="A22" s="200" t="s">
        <v>763</v>
      </c>
      <c r="B22" s="201" t="s">
        <v>762</v>
      </c>
      <c r="C22" s="202">
        <v>710</v>
      </c>
      <c r="D22" s="203">
        <v>-331905.754</v>
      </c>
    </row>
    <row r="23" spans="1:4" ht="17.25" customHeight="1">
      <c r="A23" s="200" t="s">
        <v>765</v>
      </c>
      <c r="B23" s="201" t="s">
        <v>764</v>
      </c>
      <c r="C23" s="202">
        <v>720</v>
      </c>
      <c r="D23" s="203">
        <f>D24</f>
        <v>338655.754</v>
      </c>
    </row>
    <row r="24" spans="1:4" ht="15">
      <c r="A24" s="200" t="s">
        <v>767</v>
      </c>
      <c r="B24" s="201" t="s">
        <v>766</v>
      </c>
      <c r="C24" s="202">
        <v>720</v>
      </c>
      <c r="D24" s="203">
        <f>D25</f>
        <v>338655.754</v>
      </c>
    </row>
    <row r="25" spans="1:4" ht="30.75" customHeight="1">
      <c r="A25" s="200" t="s">
        <v>38</v>
      </c>
      <c r="B25" s="201" t="s">
        <v>768</v>
      </c>
      <c r="C25" s="202">
        <v>720</v>
      </c>
      <c r="D25" s="203">
        <f>D26</f>
        <v>338655.754</v>
      </c>
    </row>
    <row r="26" spans="1:4" ht="26.25">
      <c r="A26" s="200" t="s">
        <v>40</v>
      </c>
      <c r="B26" s="201" t="s">
        <v>39</v>
      </c>
      <c r="C26" s="202">
        <v>720</v>
      </c>
      <c r="D26" s="203">
        <v>338655.754</v>
      </c>
    </row>
  </sheetData>
  <sheetProtection/>
  <mergeCells count="4">
    <mergeCell ref="A5:D5"/>
    <mergeCell ref="B3:D3"/>
    <mergeCell ref="B4:D4"/>
    <mergeCell ref="B2:D2"/>
  </mergeCells>
  <printOptions horizontalCentered="1"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zoomScalePageLayoutView="0" workbookViewId="0" topLeftCell="A1">
      <selection activeCell="E46" sqref="E46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1.7109375" style="0" customWidth="1"/>
    <col min="4" max="4" width="0.2890625" style="0" customWidth="1"/>
    <col min="5" max="5" width="14.57421875" style="0" customWidth="1"/>
    <col min="6" max="6" width="13.00390625" style="0" hidden="1" customWidth="1"/>
  </cols>
  <sheetData>
    <row r="1" spans="1:6" ht="15">
      <c r="A1" s="11"/>
      <c r="B1" s="11"/>
      <c r="C1" s="333" t="s">
        <v>35</v>
      </c>
      <c r="D1" s="334"/>
      <c r="E1" s="11"/>
      <c r="F1" s="11"/>
    </row>
    <row r="2" spans="1:6" ht="61.5" customHeight="1">
      <c r="A2" s="11"/>
      <c r="B2" s="11"/>
      <c r="C2" s="334"/>
      <c r="D2" s="334"/>
      <c r="E2" s="11"/>
      <c r="F2" s="11"/>
    </row>
    <row r="3" spans="1:6" ht="1.5" customHeight="1" hidden="1">
      <c r="A3" s="11"/>
      <c r="B3" s="11"/>
      <c r="C3" s="11"/>
      <c r="D3" s="337"/>
      <c r="E3" s="337"/>
      <c r="F3" s="337"/>
    </row>
    <row r="4" spans="1:6" ht="18.75">
      <c r="A4" s="341" t="s">
        <v>259</v>
      </c>
      <c r="B4" s="341"/>
      <c r="C4" s="341"/>
      <c r="D4" s="341"/>
      <c r="E4" s="11"/>
      <c r="F4" s="11"/>
    </row>
    <row r="5" spans="1:6" ht="18.75">
      <c r="A5" s="341" t="s">
        <v>260</v>
      </c>
      <c r="B5" s="341"/>
      <c r="C5" s="341"/>
      <c r="D5" s="341"/>
      <c r="E5" s="11"/>
      <c r="F5" s="11"/>
    </row>
    <row r="6" spans="1:6" ht="18.75">
      <c r="A6" s="341" t="s">
        <v>503</v>
      </c>
      <c r="B6" s="341"/>
      <c r="C6" s="341"/>
      <c r="D6" s="341"/>
      <c r="E6" s="11"/>
      <c r="F6" s="11"/>
    </row>
    <row r="7" spans="1:6" ht="15.75">
      <c r="A7" s="16" t="s">
        <v>261</v>
      </c>
      <c r="B7" s="11"/>
      <c r="C7" s="11"/>
      <c r="D7" s="11"/>
      <c r="E7" s="11"/>
      <c r="F7" s="11"/>
    </row>
    <row r="8" spans="1:6" ht="15.75" customHeight="1">
      <c r="A8" s="350" t="s">
        <v>258</v>
      </c>
      <c r="B8" s="18"/>
      <c r="C8" s="350" t="s">
        <v>201</v>
      </c>
      <c r="D8" s="336" t="s">
        <v>250</v>
      </c>
      <c r="E8" s="338" t="s">
        <v>247</v>
      </c>
      <c r="F8" s="338"/>
    </row>
    <row r="9" spans="1:6" ht="15.75">
      <c r="A9" s="351"/>
      <c r="B9" s="18"/>
      <c r="C9" s="351"/>
      <c r="D9" s="336"/>
      <c r="E9" s="339"/>
      <c r="F9" s="339"/>
    </row>
    <row r="10" spans="1:6" ht="15">
      <c r="A10" s="349">
        <v>1</v>
      </c>
      <c r="B10" s="349"/>
      <c r="C10" s="122">
        <v>2</v>
      </c>
      <c r="D10" s="122">
        <v>3</v>
      </c>
      <c r="E10" s="123">
        <v>3</v>
      </c>
      <c r="F10" s="10"/>
    </row>
    <row r="11" spans="1:6" ht="15.75">
      <c r="A11" s="9" t="s">
        <v>262</v>
      </c>
      <c r="B11" s="9"/>
      <c r="C11" s="28" t="s">
        <v>263</v>
      </c>
      <c r="D11" s="18" t="e">
        <f>D12+D22+D27+D30+D37+D43+D47+D52</f>
        <v>#REF!</v>
      </c>
      <c r="E11" s="72">
        <f>E12+E17+E22+E27+E30+E37+E43+E47+E52</f>
        <v>110554.673</v>
      </c>
      <c r="F11" s="18"/>
    </row>
    <row r="12" spans="1:6" ht="15.75">
      <c r="A12" s="9" t="s">
        <v>264</v>
      </c>
      <c r="B12" s="9"/>
      <c r="C12" s="28" t="s">
        <v>265</v>
      </c>
      <c r="D12" s="18" t="e">
        <f>D13</f>
        <v>#REF!</v>
      </c>
      <c r="E12" s="72">
        <f>E13</f>
        <v>89289</v>
      </c>
      <c r="F12" s="72"/>
    </row>
    <row r="13" spans="1:6" ht="15.75">
      <c r="A13" s="9" t="s">
        <v>266</v>
      </c>
      <c r="B13" s="9"/>
      <c r="C13" s="28" t="s">
        <v>267</v>
      </c>
      <c r="D13" s="18" t="e">
        <f>D14+D15+D16+#REF!</f>
        <v>#REF!</v>
      </c>
      <c r="E13" s="72">
        <f>E14+E15+E16</f>
        <v>89289</v>
      </c>
      <c r="F13" s="72"/>
    </row>
    <row r="14" spans="1:8" ht="67.5">
      <c r="A14" s="9" t="s">
        <v>320</v>
      </c>
      <c r="B14" s="9"/>
      <c r="C14" s="28" t="s">
        <v>377</v>
      </c>
      <c r="D14" s="21">
        <v>70600</v>
      </c>
      <c r="E14" s="73">
        <v>85271</v>
      </c>
      <c r="F14" s="113"/>
      <c r="H14" s="23"/>
    </row>
    <row r="15" spans="1:6" ht="108">
      <c r="A15" s="9" t="s">
        <v>379</v>
      </c>
      <c r="B15" s="9"/>
      <c r="C15" s="28" t="s">
        <v>118</v>
      </c>
      <c r="D15" s="21">
        <v>2250</v>
      </c>
      <c r="E15" s="73">
        <v>3572</v>
      </c>
      <c r="F15" s="113"/>
    </row>
    <row r="16" spans="1:6" ht="40.5">
      <c r="A16" s="9" t="s">
        <v>380</v>
      </c>
      <c r="B16" s="9"/>
      <c r="C16" s="28" t="s">
        <v>381</v>
      </c>
      <c r="D16" s="18">
        <v>220</v>
      </c>
      <c r="E16" s="73">
        <v>446</v>
      </c>
      <c r="F16" s="113"/>
    </row>
    <row r="17" spans="1:6" ht="40.5">
      <c r="A17" s="9" t="s">
        <v>629</v>
      </c>
      <c r="B17" s="9"/>
      <c r="C17" s="28" t="s">
        <v>630</v>
      </c>
      <c r="D17" s="21"/>
      <c r="E17" s="73">
        <f>E18+E19+E20+E21</f>
        <v>7662.673</v>
      </c>
      <c r="F17" s="72"/>
    </row>
    <row r="18" spans="1:6" ht="81">
      <c r="A18" s="9" t="s">
        <v>650</v>
      </c>
      <c r="B18" s="9"/>
      <c r="C18" s="28" t="s">
        <v>119</v>
      </c>
      <c r="D18" s="21"/>
      <c r="E18" s="73">
        <v>2576.959</v>
      </c>
      <c r="F18" s="20"/>
    </row>
    <row r="19" spans="1:6" ht="94.5">
      <c r="A19" s="9" t="s">
        <v>655</v>
      </c>
      <c r="B19" s="9"/>
      <c r="C19" s="28" t="s">
        <v>120</v>
      </c>
      <c r="D19" s="21"/>
      <c r="E19" s="73">
        <v>55.714</v>
      </c>
      <c r="F19" s="20"/>
    </row>
    <row r="20" spans="1:6" ht="81">
      <c r="A20" s="9" t="s">
        <v>656</v>
      </c>
      <c r="B20" s="9"/>
      <c r="C20" s="28" t="s">
        <v>480</v>
      </c>
      <c r="D20" s="21"/>
      <c r="E20" s="73">
        <v>5030</v>
      </c>
      <c r="F20" s="20"/>
    </row>
    <row r="21" spans="1:6" ht="2.25" customHeight="1" hidden="1">
      <c r="A21" s="9" t="s">
        <v>657</v>
      </c>
      <c r="B21" s="9"/>
      <c r="C21" s="28" t="s">
        <v>481</v>
      </c>
      <c r="D21" s="21"/>
      <c r="E21" s="73"/>
      <c r="F21" s="20"/>
    </row>
    <row r="22" spans="1:6" ht="15.75">
      <c r="A22" s="9" t="s">
        <v>268</v>
      </c>
      <c r="B22" s="9"/>
      <c r="C22" s="28" t="s">
        <v>269</v>
      </c>
      <c r="D22" s="18">
        <f>D23+D25</f>
        <v>4862</v>
      </c>
      <c r="E22" s="72">
        <f>E23+E25</f>
        <v>2596</v>
      </c>
      <c r="F22" s="72"/>
    </row>
    <row r="23" spans="1:6" ht="27">
      <c r="A23" s="9" t="s">
        <v>116</v>
      </c>
      <c r="B23" s="9"/>
      <c r="C23" s="28" t="s">
        <v>270</v>
      </c>
      <c r="D23" s="18">
        <f>D24</f>
        <v>3231</v>
      </c>
      <c r="E23" s="72">
        <f>E24</f>
        <v>2570</v>
      </c>
      <c r="F23" s="72"/>
    </row>
    <row r="24" spans="1:6" ht="27">
      <c r="A24" s="9" t="s">
        <v>312</v>
      </c>
      <c r="B24" s="9"/>
      <c r="C24" s="28" t="s">
        <v>270</v>
      </c>
      <c r="D24" s="18">
        <v>3231</v>
      </c>
      <c r="E24" s="72">
        <v>2570</v>
      </c>
      <c r="F24" s="90"/>
    </row>
    <row r="25" spans="1:6" ht="15.75">
      <c r="A25" s="9" t="s">
        <v>151</v>
      </c>
      <c r="B25" s="9"/>
      <c r="C25" s="28" t="s">
        <v>313</v>
      </c>
      <c r="D25" s="18">
        <f>D26</f>
        <v>1631</v>
      </c>
      <c r="E25" s="72">
        <f>E26</f>
        <v>26</v>
      </c>
      <c r="F25" s="72"/>
    </row>
    <row r="26" spans="1:6" ht="15.75">
      <c r="A26" s="9" t="s">
        <v>314</v>
      </c>
      <c r="B26" s="9"/>
      <c r="C26" s="28" t="s">
        <v>313</v>
      </c>
      <c r="D26" s="21">
        <v>1631</v>
      </c>
      <c r="E26" s="73">
        <v>26</v>
      </c>
      <c r="F26" s="113"/>
    </row>
    <row r="27" spans="1:6" ht="15.75">
      <c r="A27" s="9" t="s">
        <v>315</v>
      </c>
      <c r="B27" s="9"/>
      <c r="C27" s="28" t="s">
        <v>316</v>
      </c>
      <c r="D27" s="18">
        <f>D28</f>
        <v>846</v>
      </c>
      <c r="E27" s="72">
        <f>E28</f>
        <v>866</v>
      </c>
      <c r="F27" s="72"/>
    </row>
    <row r="28" spans="1:6" ht="27">
      <c r="A28" s="9" t="s">
        <v>317</v>
      </c>
      <c r="B28" s="9"/>
      <c r="C28" s="28" t="s">
        <v>318</v>
      </c>
      <c r="D28" s="18">
        <f>D29</f>
        <v>846</v>
      </c>
      <c r="E28" s="72">
        <f>E29</f>
        <v>866</v>
      </c>
      <c r="F28" s="72"/>
    </row>
    <row r="29" spans="1:6" ht="40.5">
      <c r="A29" s="9" t="s">
        <v>319</v>
      </c>
      <c r="B29" s="9"/>
      <c r="C29" s="28" t="s">
        <v>382</v>
      </c>
      <c r="D29" s="18">
        <v>846</v>
      </c>
      <c r="E29" s="72">
        <v>866</v>
      </c>
      <c r="F29" s="72"/>
    </row>
    <row r="30" spans="1:6" ht="40.5">
      <c r="A30" s="9" t="s">
        <v>383</v>
      </c>
      <c r="B30" s="9"/>
      <c r="C30" s="28" t="s">
        <v>384</v>
      </c>
      <c r="D30" s="18">
        <f>D31</f>
        <v>907</v>
      </c>
      <c r="E30" s="72">
        <f>E31</f>
        <v>1363</v>
      </c>
      <c r="F30" s="72"/>
    </row>
    <row r="31" spans="1:6" ht="81">
      <c r="A31" s="9" t="s">
        <v>385</v>
      </c>
      <c r="B31" s="9"/>
      <c r="C31" s="28" t="s">
        <v>386</v>
      </c>
      <c r="D31" s="18">
        <f>D32+D35</f>
        <v>907</v>
      </c>
      <c r="E31" s="72">
        <f>E32+E35</f>
        <v>1363</v>
      </c>
      <c r="F31" s="72"/>
    </row>
    <row r="32" spans="1:6" ht="67.5">
      <c r="A32" s="9" t="s">
        <v>387</v>
      </c>
      <c r="B32" s="9"/>
      <c r="C32" s="28" t="s">
        <v>388</v>
      </c>
      <c r="D32" s="18">
        <f>D33</f>
        <v>888</v>
      </c>
      <c r="E32" s="72">
        <f>E33+E34</f>
        <v>1354</v>
      </c>
      <c r="F32" s="72"/>
    </row>
    <row r="33" spans="1:6" ht="104.25" customHeight="1">
      <c r="A33" s="9" t="s">
        <v>442</v>
      </c>
      <c r="B33" s="9"/>
      <c r="C33" s="28" t="s">
        <v>391</v>
      </c>
      <c r="D33" s="18">
        <v>888</v>
      </c>
      <c r="E33" s="72">
        <v>1303</v>
      </c>
      <c r="F33" s="72"/>
    </row>
    <row r="34" spans="1:6" ht="104.25" customHeight="1">
      <c r="A34" s="9" t="s">
        <v>757</v>
      </c>
      <c r="B34" s="9"/>
      <c r="C34" s="28" t="s">
        <v>758</v>
      </c>
      <c r="D34" s="18"/>
      <c r="E34" s="72">
        <v>51</v>
      </c>
      <c r="F34" s="72"/>
    </row>
    <row r="35" spans="1:6" ht="102" customHeight="1">
      <c r="A35" s="9" t="s">
        <v>392</v>
      </c>
      <c r="B35" s="9"/>
      <c r="C35" s="28" t="s">
        <v>221</v>
      </c>
      <c r="D35" s="18">
        <f>D36</f>
        <v>19</v>
      </c>
      <c r="E35" s="72">
        <f>E36</f>
        <v>9</v>
      </c>
      <c r="F35" s="72"/>
    </row>
    <row r="36" spans="1:6" ht="71.25" customHeight="1">
      <c r="A36" s="9" t="s">
        <v>393</v>
      </c>
      <c r="B36" s="9"/>
      <c r="C36" s="28" t="s">
        <v>414</v>
      </c>
      <c r="D36" s="18">
        <v>19</v>
      </c>
      <c r="E36" s="72">
        <v>9</v>
      </c>
      <c r="F36" s="72"/>
    </row>
    <row r="37" spans="1:6" ht="36" customHeight="1">
      <c r="A37" s="14" t="s">
        <v>415</v>
      </c>
      <c r="B37" s="14"/>
      <c r="C37" s="29" t="s">
        <v>428</v>
      </c>
      <c r="D37" s="20">
        <f>D38</f>
        <v>197</v>
      </c>
      <c r="E37" s="73">
        <f>E38</f>
        <v>287</v>
      </c>
      <c r="F37" s="73"/>
    </row>
    <row r="38" spans="1:6" ht="15.75">
      <c r="A38" s="14" t="s">
        <v>429</v>
      </c>
      <c r="B38" s="14"/>
      <c r="C38" s="29" t="s">
        <v>0</v>
      </c>
      <c r="D38" s="20">
        <f>D39+D40+D41+D42</f>
        <v>197</v>
      </c>
      <c r="E38" s="73">
        <f>E39+E40+E41+E42</f>
        <v>287</v>
      </c>
      <c r="F38" s="73"/>
    </row>
    <row r="39" spans="1:6" ht="27">
      <c r="A39" s="14" t="s">
        <v>152</v>
      </c>
      <c r="B39" s="14"/>
      <c r="C39" s="29" t="s">
        <v>222</v>
      </c>
      <c r="D39" s="21">
        <v>75</v>
      </c>
      <c r="E39" s="73">
        <v>81</v>
      </c>
      <c r="F39" s="113"/>
    </row>
    <row r="40" spans="1:6" ht="27">
      <c r="A40" s="14" t="s">
        <v>153</v>
      </c>
      <c r="B40" s="14"/>
      <c r="C40" s="29" t="s">
        <v>223</v>
      </c>
      <c r="D40" s="21">
        <v>7</v>
      </c>
      <c r="E40" s="73">
        <v>13</v>
      </c>
      <c r="F40" s="113"/>
    </row>
    <row r="41" spans="1:6" ht="27">
      <c r="A41" s="14" t="s">
        <v>154</v>
      </c>
      <c r="B41" s="14"/>
      <c r="C41" s="29" t="s">
        <v>155</v>
      </c>
      <c r="D41" s="21">
        <v>65</v>
      </c>
      <c r="E41" s="73">
        <v>125</v>
      </c>
      <c r="F41" s="113"/>
    </row>
    <row r="42" spans="1:6" ht="27">
      <c r="A42" s="14" t="s">
        <v>156</v>
      </c>
      <c r="B42" s="14"/>
      <c r="C42" s="29" t="s">
        <v>157</v>
      </c>
      <c r="D42" s="21">
        <v>50</v>
      </c>
      <c r="E42" s="73">
        <v>68</v>
      </c>
      <c r="F42" s="113"/>
    </row>
    <row r="43" spans="1:6" ht="27">
      <c r="A43" s="9" t="s">
        <v>1</v>
      </c>
      <c r="B43" s="9"/>
      <c r="C43" s="28" t="s">
        <v>434</v>
      </c>
      <c r="D43" s="18">
        <f aca="true" t="shared" si="0" ref="D43:E45">D44</f>
        <v>7068</v>
      </c>
      <c r="E43" s="73">
        <f t="shared" si="0"/>
        <v>4787</v>
      </c>
      <c r="F43" s="73"/>
    </row>
    <row r="44" spans="1:6" ht="15.75">
      <c r="A44" s="9" t="s">
        <v>435</v>
      </c>
      <c r="B44" s="9"/>
      <c r="C44" s="28" t="s">
        <v>436</v>
      </c>
      <c r="D44" s="18">
        <f t="shared" si="0"/>
        <v>7068</v>
      </c>
      <c r="E44" s="73">
        <f t="shared" si="0"/>
        <v>4787</v>
      </c>
      <c r="F44" s="73"/>
    </row>
    <row r="45" spans="1:6" ht="15.75">
      <c r="A45" s="9" t="s">
        <v>437</v>
      </c>
      <c r="B45" s="9"/>
      <c r="C45" s="28" t="s">
        <v>438</v>
      </c>
      <c r="D45" s="18">
        <f t="shared" si="0"/>
        <v>7068</v>
      </c>
      <c r="E45" s="73">
        <f t="shared" si="0"/>
        <v>4787</v>
      </c>
      <c r="F45" s="73"/>
    </row>
    <row r="46" spans="1:6" ht="27">
      <c r="A46" s="9" t="s">
        <v>439</v>
      </c>
      <c r="B46" s="9"/>
      <c r="C46" s="28" t="s">
        <v>440</v>
      </c>
      <c r="D46" s="21">
        <v>7068</v>
      </c>
      <c r="E46" s="73">
        <v>4787</v>
      </c>
      <c r="F46" s="73"/>
    </row>
    <row r="47" spans="1:6" ht="27">
      <c r="A47" s="9" t="s">
        <v>2</v>
      </c>
      <c r="B47" s="9"/>
      <c r="C47" s="28" t="s">
        <v>3</v>
      </c>
      <c r="D47" s="18" t="e">
        <f>D48+#REF!</f>
        <v>#REF!</v>
      </c>
      <c r="E47" s="73">
        <f>E48</f>
        <v>1965</v>
      </c>
      <c r="F47" s="73"/>
    </row>
    <row r="48" spans="1:6" ht="54">
      <c r="A48" s="9" t="s">
        <v>8</v>
      </c>
      <c r="B48" s="9"/>
      <c r="C48" s="28" t="s">
        <v>9</v>
      </c>
      <c r="D48" s="18">
        <f>D49</f>
        <v>1350</v>
      </c>
      <c r="E48" s="73">
        <f>E49</f>
        <v>1965</v>
      </c>
      <c r="F48" s="73"/>
    </row>
    <row r="49" spans="1:6" ht="40.5">
      <c r="A49" s="9" t="s">
        <v>10</v>
      </c>
      <c r="B49" s="9"/>
      <c r="C49" s="28" t="s">
        <v>11</v>
      </c>
      <c r="D49" s="18">
        <f>D51</f>
        <v>1350</v>
      </c>
      <c r="E49" s="73">
        <f>E51+E50</f>
        <v>1965</v>
      </c>
      <c r="F49" s="73"/>
    </row>
    <row r="50" spans="1:6" ht="54">
      <c r="A50" s="9" t="s">
        <v>441</v>
      </c>
      <c r="B50" s="9"/>
      <c r="C50" s="28" t="s">
        <v>641</v>
      </c>
      <c r="D50" s="21">
        <v>1350</v>
      </c>
      <c r="E50" s="73">
        <v>1865</v>
      </c>
      <c r="F50" s="73"/>
    </row>
    <row r="51" spans="1:6" ht="54">
      <c r="A51" s="9" t="s">
        <v>755</v>
      </c>
      <c r="B51" s="9"/>
      <c r="C51" s="28" t="s">
        <v>756</v>
      </c>
      <c r="D51" s="21">
        <v>1350</v>
      </c>
      <c r="E51" s="73">
        <v>100</v>
      </c>
      <c r="F51" s="73"/>
    </row>
    <row r="52" spans="1:6" ht="15.75">
      <c r="A52" s="9" t="s">
        <v>12</v>
      </c>
      <c r="B52" s="9"/>
      <c r="C52" s="28" t="s">
        <v>13</v>
      </c>
      <c r="D52" s="18" t="e">
        <f>D53+D59+D62+D67+#REF!+#REF!+#REF!+#REF!+D66</f>
        <v>#REF!</v>
      </c>
      <c r="E52" s="72">
        <f>E53+E56+E57+E59+E62+E66+E67+E61</f>
        <v>1739</v>
      </c>
      <c r="F52" s="72"/>
    </row>
    <row r="53" spans="1:6" ht="27">
      <c r="A53" s="9" t="s">
        <v>14</v>
      </c>
      <c r="B53" s="9"/>
      <c r="C53" s="28" t="s">
        <v>15</v>
      </c>
      <c r="D53" s="18">
        <f>D54+D55</f>
        <v>96</v>
      </c>
      <c r="E53" s="72">
        <f>E54+E55</f>
        <v>103</v>
      </c>
      <c r="F53" s="72"/>
    </row>
    <row r="54" spans="1:6" ht="87.75" customHeight="1">
      <c r="A54" s="9" t="s">
        <v>16</v>
      </c>
      <c r="B54" s="9"/>
      <c r="C54" s="50" t="s">
        <v>218</v>
      </c>
      <c r="D54" s="21">
        <v>56</v>
      </c>
      <c r="E54" s="73">
        <v>60</v>
      </c>
      <c r="F54" s="73"/>
    </row>
    <row r="55" spans="1:6" ht="54">
      <c r="A55" s="9" t="s">
        <v>17</v>
      </c>
      <c r="B55" s="9"/>
      <c r="C55" s="28" t="s">
        <v>18</v>
      </c>
      <c r="D55" s="21">
        <v>40</v>
      </c>
      <c r="E55" s="73">
        <v>43</v>
      </c>
      <c r="F55" s="73"/>
    </row>
    <row r="56" spans="1:6" ht="75.75" customHeight="1">
      <c r="A56" s="9" t="s">
        <v>64</v>
      </c>
      <c r="B56" s="9"/>
      <c r="C56" s="28" t="s">
        <v>61</v>
      </c>
      <c r="D56" s="21"/>
      <c r="E56" s="73">
        <v>55</v>
      </c>
      <c r="F56" s="73"/>
    </row>
    <row r="57" spans="1:6" ht="75.75" customHeight="1">
      <c r="A57" s="9" t="s">
        <v>65</v>
      </c>
      <c r="B57" s="9"/>
      <c r="C57" s="28" t="s">
        <v>62</v>
      </c>
      <c r="D57" s="21"/>
      <c r="E57" s="72">
        <f>E58</f>
        <v>19</v>
      </c>
      <c r="F57" s="72"/>
    </row>
    <row r="58" spans="1:6" ht="75.75" customHeight="1">
      <c r="A58" s="9" t="s">
        <v>66</v>
      </c>
      <c r="B58" s="9"/>
      <c r="C58" s="28" t="s">
        <v>63</v>
      </c>
      <c r="D58" s="21"/>
      <c r="E58" s="73">
        <v>19</v>
      </c>
      <c r="F58" s="73"/>
    </row>
    <row r="59" spans="1:6" ht="118.5" customHeight="1">
      <c r="A59" s="9" t="s">
        <v>67</v>
      </c>
      <c r="B59" s="9"/>
      <c r="C59" s="50" t="s">
        <v>219</v>
      </c>
      <c r="D59" s="18">
        <f>D60</f>
        <v>25</v>
      </c>
      <c r="E59" s="73">
        <f>E60</f>
        <v>45</v>
      </c>
      <c r="F59" s="73"/>
    </row>
    <row r="60" spans="1:6" ht="27">
      <c r="A60" s="9" t="s">
        <v>19</v>
      </c>
      <c r="B60" s="9"/>
      <c r="C60" s="28" t="s">
        <v>20</v>
      </c>
      <c r="D60" s="21">
        <v>25</v>
      </c>
      <c r="E60" s="73">
        <v>45</v>
      </c>
      <c r="F60" s="73"/>
    </row>
    <row r="61" spans="1:6" ht="54">
      <c r="A61" s="9" t="s">
        <v>101</v>
      </c>
      <c r="B61" s="9"/>
      <c r="C61" s="28" t="s">
        <v>102</v>
      </c>
      <c r="D61" s="21"/>
      <c r="E61" s="73">
        <v>40</v>
      </c>
      <c r="F61" s="73"/>
    </row>
    <row r="62" spans="1:6" ht="27">
      <c r="A62" s="9" t="s">
        <v>112</v>
      </c>
      <c r="B62" s="9"/>
      <c r="C62" s="28" t="s">
        <v>114</v>
      </c>
      <c r="D62" s="18">
        <f>D65</f>
        <v>29</v>
      </c>
      <c r="E62" s="72">
        <f>E65+E63</f>
        <v>182</v>
      </c>
      <c r="F62" s="72"/>
    </row>
    <row r="63" spans="1:6" ht="40.5">
      <c r="A63" s="9" t="s">
        <v>103</v>
      </c>
      <c r="B63" s="9"/>
      <c r="C63" s="28" t="s">
        <v>488</v>
      </c>
      <c r="D63" s="18"/>
      <c r="E63" s="72">
        <f>E64</f>
        <v>19</v>
      </c>
      <c r="F63" s="72"/>
    </row>
    <row r="64" spans="1:6" ht="54">
      <c r="A64" s="9" t="s">
        <v>104</v>
      </c>
      <c r="B64" s="9"/>
      <c r="C64" s="28" t="s">
        <v>489</v>
      </c>
      <c r="D64" s="18"/>
      <c r="E64" s="72">
        <v>19</v>
      </c>
      <c r="F64" s="72"/>
    </row>
    <row r="65" spans="1:6" ht="27">
      <c r="A65" s="9" t="s">
        <v>113</v>
      </c>
      <c r="B65" s="9"/>
      <c r="C65" s="28" t="s">
        <v>115</v>
      </c>
      <c r="D65" s="18">
        <v>29</v>
      </c>
      <c r="E65" s="72">
        <v>163</v>
      </c>
      <c r="F65" s="72"/>
    </row>
    <row r="66" spans="1:6" ht="67.5">
      <c r="A66" s="9" t="s">
        <v>413</v>
      </c>
      <c r="B66" s="9"/>
      <c r="C66" s="28" t="s">
        <v>412</v>
      </c>
      <c r="D66" s="18">
        <v>11</v>
      </c>
      <c r="E66" s="72">
        <v>140</v>
      </c>
      <c r="F66" s="72"/>
    </row>
    <row r="67" spans="1:6" ht="27">
      <c r="A67" s="9" t="s">
        <v>21</v>
      </c>
      <c r="B67" s="9"/>
      <c r="C67" s="28" t="s">
        <v>22</v>
      </c>
      <c r="D67" s="18">
        <f>D68</f>
        <v>897</v>
      </c>
      <c r="E67" s="72">
        <f>E68</f>
        <v>1155</v>
      </c>
      <c r="F67" s="72"/>
    </row>
    <row r="68" spans="1:6" ht="40.5">
      <c r="A68" s="9" t="s">
        <v>23</v>
      </c>
      <c r="B68" s="9"/>
      <c r="C68" s="28" t="s">
        <v>24</v>
      </c>
      <c r="D68" s="18">
        <v>897</v>
      </c>
      <c r="E68" s="72">
        <v>1155</v>
      </c>
      <c r="F68" s="72"/>
    </row>
    <row r="69" spans="1:6" ht="15.75">
      <c r="A69" s="9" t="s">
        <v>25</v>
      </c>
      <c r="B69" s="9"/>
      <c r="C69" s="56" t="s">
        <v>26</v>
      </c>
      <c r="D69" s="18" t="e">
        <f>D70+D160</f>
        <v>#REF!</v>
      </c>
      <c r="E69" s="72">
        <f>E70+E160+E164</f>
        <v>221101.081</v>
      </c>
      <c r="F69" s="72"/>
    </row>
    <row r="70" spans="1:6" ht="32.25" customHeight="1">
      <c r="A70" s="9" t="s">
        <v>27</v>
      </c>
      <c r="B70" s="9"/>
      <c r="C70" s="28" t="s">
        <v>28</v>
      </c>
      <c r="D70" s="18" t="e">
        <f>D71+D106+D156+D73</f>
        <v>#REF!</v>
      </c>
      <c r="E70" s="72">
        <f>E71+E96+E106+E156</f>
        <v>218101.081</v>
      </c>
      <c r="F70" s="72"/>
    </row>
    <row r="71" spans="1:6" ht="27">
      <c r="A71" s="9" t="s">
        <v>214</v>
      </c>
      <c r="B71" s="9"/>
      <c r="C71" s="28" t="s">
        <v>29</v>
      </c>
      <c r="D71" s="18">
        <f>D72</f>
        <v>17683</v>
      </c>
      <c r="E71" s="72">
        <f>E72</f>
        <v>4188.594</v>
      </c>
      <c r="F71" s="72"/>
    </row>
    <row r="72" spans="1:6" ht="27" customHeight="1">
      <c r="A72" s="9" t="s">
        <v>30</v>
      </c>
      <c r="B72" s="9"/>
      <c r="C72" s="28" t="s">
        <v>621</v>
      </c>
      <c r="D72" s="18">
        <v>17683</v>
      </c>
      <c r="E72" s="73">
        <v>4188.594</v>
      </c>
      <c r="F72" s="18"/>
    </row>
    <row r="73" spans="1:6" ht="15.75" hidden="1">
      <c r="A73" s="342" t="s">
        <v>213</v>
      </c>
      <c r="B73" s="345"/>
      <c r="C73" s="335" t="s">
        <v>168</v>
      </c>
      <c r="D73" s="18">
        <f>D86+D88+D89+D90+D91+D93+D92+D94+D79+D84+D82+D83</f>
        <v>87318</v>
      </c>
      <c r="E73" s="73">
        <f>E86+E88+E89+E90+E91+E93+E92+E94+E79+E84+E82+E83</f>
        <v>0</v>
      </c>
      <c r="F73" s="18"/>
    </row>
    <row r="74" spans="1:6" ht="21.75" customHeight="1" hidden="1">
      <c r="A74" s="344"/>
      <c r="B74" s="345"/>
      <c r="C74" s="335"/>
      <c r="D74" s="18"/>
      <c r="E74" s="73">
        <f>E83+E86+E88+E91+E93+E94+E95</f>
        <v>0</v>
      </c>
      <c r="F74" s="18"/>
    </row>
    <row r="75" spans="1:6" ht="42" customHeight="1" hidden="1">
      <c r="A75" s="345"/>
      <c r="B75" s="345"/>
      <c r="C75" s="335"/>
      <c r="D75" s="336"/>
      <c r="E75" s="340"/>
      <c r="F75" s="336"/>
    </row>
    <row r="76" spans="1:6" ht="39.75" customHeight="1" hidden="1">
      <c r="A76" s="345"/>
      <c r="B76" s="345"/>
      <c r="C76" s="335"/>
      <c r="D76" s="336"/>
      <c r="E76" s="340"/>
      <c r="F76" s="336"/>
    </row>
    <row r="77" spans="1:6" ht="39" customHeight="1" hidden="1">
      <c r="A77" s="9"/>
      <c r="B77" s="9"/>
      <c r="C77" s="28"/>
      <c r="D77" s="18"/>
      <c r="E77" s="73"/>
      <c r="F77" s="18"/>
    </row>
    <row r="78" spans="1:6" ht="33" customHeight="1" hidden="1">
      <c r="A78" s="9"/>
      <c r="B78" s="9"/>
      <c r="C78" s="28"/>
      <c r="D78" s="18"/>
      <c r="E78" s="73"/>
      <c r="F78" s="18"/>
    </row>
    <row r="79" spans="1:6" ht="31.5" customHeight="1" hidden="1">
      <c r="A79" s="342"/>
      <c r="B79" s="345"/>
      <c r="C79" s="335"/>
      <c r="D79" s="336">
        <v>967</v>
      </c>
      <c r="E79" s="340"/>
      <c r="F79" s="336"/>
    </row>
    <row r="80" spans="1:6" ht="33" customHeight="1" hidden="1">
      <c r="A80" s="343"/>
      <c r="B80" s="345"/>
      <c r="C80" s="335"/>
      <c r="D80" s="336"/>
      <c r="E80" s="340"/>
      <c r="F80" s="336"/>
    </row>
    <row r="81" spans="1:6" ht="36" customHeight="1" hidden="1">
      <c r="A81" s="344"/>
      <c r="B81" s="345"/>
      <c r="C81" s="335"/>
      <c r="D81" s="336"/>
      <c r="E81" s="340"/>
      <c r="F81" s="336"/>
    </row>
    <row r="82" spans="1:6" ht="24" customHeight="1" hidden="1">
      <c r="A82" s="9" t="s">
        <v>58</v>
      </c>
      <c r="B82" s="9"/>
      <c r="C82" s="28" t="s">
        <v>57</v>
      </c>
      <c r="D82" s="18">
        <v>79360</v>
      </c>
      <c r="E82" s="73"/>
      <c r="F82" s="18"/>
    </row>
    <row r="83" spans="1:6" ht="44.25" customHeight="1" hidden="1">
      <c r="A83" s="9" t="s">
        <v>58</v>
      </c>
      <c r="B83" s="9"/>
      <c r="C83" s="28" t="s">
        <v>57</v>
      </c>
      <c r="D83" s="18">
        <v>543</v>
      </c>
      <c r="E83" s="73"/>
      <c r="F83" s="18"/>
    </row>
    <row r="84" spans="1:6" ht="1.5" customHeight="1" hidden="1">
      <c r="A84" s="342" t="s">
        <v>622</v>
      </c>
      <c r="B84" s="345"/>
      <c r="C84" s="335"/>
      <c r="D84" s="336">
        <v>200</v>
      </c>
      <c r="E84" s="340"/>
      <c r="F84" s="336"/>
    </row>
    <row r="85" spans="1:6" ht="51.75" customHeight="1" hidden="1">
      <c r="A85" s="344"/>
      <c r="B85" s="345"/>
      <c r="C85" s="335"/>
      <c r="D85" s="336"/>
      <c r="E85" s="340"/>
      <c r="F85" s="336"/>
    </row>
    <row r="86" spans="1:6" ht="27" customHeight="1" hidden="1">
      <c r="A86" s="342" t="s">
        <v>622</v>
      </c>
      <c r="B86" s="345"/>
      <c r="C86" s="347" t="s">
        <v>654</v>
      </c>
      <c r="D86" s="336">
        <v>829</v>
      </c>
      <c r="E86" s="340"/>
      <c r="F86" s="336"/>
    </row>
    <row r="87" spans="1:6" ht="47.25" customHeight="1" hidden="1">
      <c r="A87" s="344"/>
      <c r="B87" s="345"/>
      <c r="C87" s="348"/>
      <c r="D87" s="336"/>
      <c r="E87" s="340"/>
      <c r="F87" s="336"/>
    </row>
    <row r="88" spans="1:6" ht="35.25" customHeight="1" hidden="1">
      <c r="A88" s="9" t="s">
        <v>622</v>
      </c>
      <c r="B88" s="9"/>
      <c r="C88" s="28" t="s">
        <v>167</v>
      </c>
      <c r="D88" s="18"/>
      <c r="E88" s="73"/>
      <c r="F88" s="18"/>
    </row>
    <row r="89" spans="1:6" ht="30.75" customHeight="1" hidden="1">
      <c r="A89" s="9" t="s">
        <v>622</v>
      </c>
      <c r="B89" s="9"/>
      <c r="C89" s="28" t="s">
        <v>448</v>
      </c>
      <c r="D89" s="18"/>
      <c r="E89" s="73"/>
      <c r="F89" s="18"/>
    </row>
    <row r="90" spans="1:6" ht="33.75" customHeight="1" hidden="1">
      <c r="A90" s="9" t="s">
        <v>622</v>
      </c>
      <c r="B90" s="9"/>
      <c r="C90" s="30" t="s">
        <v>449</v>
      </c>
      <c r="D90" s="18">
        <v>261</v>
      </c>
      <c r="E90" s="73"/>
      <c r="F90" s="18"/>
    </row>
    <row r="91" spans="1:6" ht="70.5" customHeight="1" hidden="1">
      <c r="A91" s="9" t="s">
        <v>622</v>
      </c>
      <c r="B91" s="9"/>
      <c r="C91" s="30" t="s">
        <v>653</v>
      </c>
      <c r="D91" s="18">
        <v>3858</v>
      </c>
      <c r="E91" s="73"/>
      <c r="F91" s="18"/>
    </row>
    <row r="92" spans="1:6" ht="31.5" customHeight="1" hidden="1">
      <c r="A92" s="9" t="s">
        <v>622</v>
      </c>
      <c r="B92" s="9"/>
      <c r="C92" s="30" t="s">
        <v>111</v>
      </c>
      <c r="D92" s="18"/>
      <c r="E92" s="73"/>
      <c r="F92" s="18"/>
    </row>
    <row r="93" spans="1:6" ht="33" customHeight="1" hidden="1">
      <c r="A93" s="9" t="s">
        <v>622</v>
      </c>
      <c r="B93" s="9"/>
      <c r="C93" s="28" t="s">
        <v>107</v>
      </c>
      <c r="D93" s="18">
        <v>300</v>
      </c>
      <c r="E93" s="73"/>
      <c r="F93" s="18"/>
    </row>
    <row r="94" spans="1:6" ht="51" customHeight="1" hidden="1">
      <c r="A94" s="9" t="s">
        <v>622</v>
      </c>
      <c r="B94" s="9"/>
      <c r="C94" s="28" t="s">
        <v>238</v>
      </c>
      <c r="D94" s="18">
        <v>1000</v>
      </c>
      <c r="E94" s="73"/>
      <c r="F94" s="18"/>
    </row>
    <row r="95" spans="1:6" ht="34.5" customHeight="1" hidden="1">
      <c r="A95" s="9" t="s">
        <v>622</v>
      </c>
      <c r="B95" s="9"/>
      <c r="C95" s="28" t="s">
        <v>321</v>
      </c>
      <c r="D95" s="18"/>
      <c r="E95" s="73"/>
      <c r="F95" s="18"/>
    </row>
    <row r="96" spans="1:6" ht="34.5" customHeight="1">
      <c r="A96" s="9" t="s">
        <v>213</v>
      </c>
      <c r="B96" s="9"/>
      <c r="C96" s="28" t="s">
        <v>168</v>
      </c>
      <c r="D96" s="18"/>
      <c r="E96" s="73">
        <f>E97+E99+E101</f>
        <v>11025.95</v>
      </c>
      <c r="F96" s="18"/>
    </row>
    <row r="97" spans="1:6" ht="45" customHeight="1">
      <c r="A97" s="9" t="s">
        <v>450</v>
      </c>
      <c r="B97" s="9"/>
      <c r="C97" s="28" t="s">
        <v>451</v>
      </c>
      <c r="D97" s="18"/>
      <c r="E97" s="73">
        <f>E98</f>
        <v>475</v>
      </c>
      <c r="F97" s="18"/>
    </row>
    <row r="98" spans="1:6" ht="48" customHeight="1">
      <c r="A98" s="9" t="s">
        <v>452</v>
      </c>
      <c r="B98" s="9"/>
      <c r="C98" s="29" t="s">
        <v>453</v>
      </c>
      <c r="D98" s="20"/>
      <c r="E98" s="73">
        <v>475</v>
      </c>
      <c r="F98" s="18"/>
    </row>
    <row r="99" spans="1:6" ht="48" customHeight="1">
      <c r="A99" s="9" t="s">
        <v>454</v>
      </c>
      <c r="B99" s="9"/>
      <c r="C99" s="29" t="s">
        <v>456</v>
      </c>
      <c r="D99" s="20"/>
      <c r="E99" s="73">
        <f>E100</f>
        <v>1855.101</v>
      </c>
      <c r="F99" s="18"/>
    </row>
    <row r="100" spans="1:6" ht="58.5" customHeight="1">
      <c r="A100" s="9" t="s">
        <v>455</v>
      </c>
      <c r="B100" s="9"/>
      <c r="C100" s="29" t="s">
        <v>457</v>
      </c>
      <c r="D100" s="20"/>
      <c r="E100" s="73">
        <v>1855.101</v>
      </c>
      <c r="F100" s="18"/>
    </row>
    <row r="101" spans="1:6" ht="58.5" customHeight="1">
      <c r="A101" s="9" t="s">
        <v>458</v>
      </c>
      <c r="B101" s="9"/>
      <c r="C101" s="29" t="s">
        <v>459</v>
      </c>
      <c r="D101" s="20"/>
      <c r="E101" s="73">
        <f>E102+E103+E104+E105</f>
        <v>8695.849</v>
      </c>
      <c r="F101" s="18"/>
    </row>
    <row r="102" spans="1:6" ht="44.25" customHeight="1">
      <c r="A102" s="9" t="s">
        <v>622</v>
      </c>
      <c r="B102" s="9"/>
      <c r="C102" s="29" t="s">
        <v>754</v>
      </c>
      <c r="D102" s="20"/>
      <c r="E102" s="73">
        <v>384.243</v>
      </c>
      <c r="F102" s="18"/>
    </row>
    <row r="103" spans="1:6" ht="34.5" customHeight="1">
      <c r="A103" s="9" t="s">
        <v>622</v>
      </c>
      <c r="B103" s="9"/>
      <c r="C103" s="29" t="s">
        <v>117</v>
      </c>
      <c r="D103" s="20"/>
      <c r="E103" s="73">
        <v>1215.291</v>
      </c>
      <c r="F103" s="18"/>
    </row>
    <row r="104" spans="1:6" ht="34.5" customHeight="1">
      <c r="A104" s="9" t="s">
        <v>622</v>
      </c>
      <c r="B104" s="9"/>
      <c r="C104" s="29" t="s">
        <v>321</v>
      </c>
      <c r="D104" s="20"/>
      <c r="E104" s="73">
        <v>4514.16</v>
      </c>
      <c r="F104" s="18"/>
    </row>
    <row r="105" spans="1:6" ht="127.5" customHeight="1">
      <c r="A105" s="14" t="s">
        <v>622</v>
      </c>
      <c r="B105" s="9"/>
      <c r="C105" s="29" t="s">
        <v>535</v>
      </c>
      <c r="D105" s="20"/>
      <c r="E105" s="73">
        <v>2582.155</v>
      </c>
      <c r="F105" s="18"/>
    </row>
    <row r="106" spans="1:6" ht="15.75">
      <c r="A106" s="9" t="s">
        <v>202</v>
      </c>
      <c r="B106" s="9"/>
      <c r="C106" s="29" t="s">
        <v>203</v>
      </c>
      <c r="D106" s="20" t="e">
        <f>D107+D110+#REF!+D117+#REF!</f>
        <v>#REF!</v>
      </c>
      <c r="E106" s="73">
        <f>E107+E110+E117+E115</f>
        <v>202601.73700000002</v>
      </c>
      <c r="F106" s="73"/>
    </row>
    <row r="107" spans="1:6" ht="113.25" customHeight="1">
      <c r="A107" s="9" t="s">
        <v>623</v>
      </c>
      <c r="B107" s="9"/>
      <c r="C107" s="322" t="s">
        <v>695</v>
      </c>
      <c r="D107" s="20">
        <f>D108</f>
        <v>0</v>
      </c>
      <c r="E107" s="73">
        <f>E108</f>
        <v>791.423</v>
      </c>
      <c r="F107" s="73"/>
    </row>
    <row r="108" spans="1:6" ht="82.5" customHeight="1" hidden="1">
      <c r="A108" s="345" t="s">
        <v>624</v>
      </c>
      <c r="B108" s="345"/>
      <c r="C108" s="346" t="s">
        <v>694</v>
      </c>
      <c r="D108" s="346"/>
      <c r="E108" s="356">
        <v>791.423</v>
      </c>
      <c r="F108" s="350"/>
    </row>
    <row r="109" spans="1:6" ht="117.75" customHeight="1">
      <c r="A109" s="345"/>
      <c r="B109" s="345"/>
      <c r="C109" s="86" t="s">
        <v>695</v>
      </c>
      <c r="D109" s="85"/>
      <c r="E109" s="357"/>
      <c r="F109" s="351"/>
    </row>
    <row r="110" spans="1:6" ht="15" customHeight="1">
      <c r="A110" s="345" t="s">
        <v>625</v>
      </c>
      <c r="B110" s="345"/>
      <c r="C110" s="335" t="s">
        <v>626</v>
      </c>
      <c r="D110" s="336">
        <f>D112</f>
        <v>145</v>
      </c>
      <c r="E110" s="352">
        <f>E112</f>
        <v>137.449</v>
      </c>
      <c r="F110" s="340"/>
    </row>
    <row r="111" spans="1:6" ht="48.75" customHeight="1">
      <c r="A111" s="345"/>
      <c r="B111" s="345"/>
      <c r="C111" s="335"/>
      <c r="D111" s="336"/>
      <c r="E111" s="352"/>
      <c r="F111" s="340"/>
    </row>
    <row r="112" spans="1:6" ht="15" customHeight="1">
      <c r="A112" s="345" t="s">
        <v>628</v>
      </c>
      <c r="B112" s="345"/>
      <c r="C112" s="335" t="s">
        <v>631</v>
      </c>
      <c r="D112" s="336">
        <v>145</v>
      </c>
      <c r="E112" s="352">
        <v>137.449</v>
      </c>
      <c r="F112" s="336"/>
    </row>
    <row r="113" spans="1:6" ht="48.75" customHeight="1">
      <c r="A113" s="345"/>
      <c r="B113" s="345"/>
      <c r="C113" s="335"/>
      <c r="D113" s="336"/>
      <c r="E113" s="352"/>
      <c r="F113" s="336"/>
    </row>
    <row r="114" spans="1:6" ht="177" customHeight="1">
      <c r="A114" s="9" t="s">
        <v>397</v>
      </c>
      <c r="B114" s="9"/>
      <c r="C114" s="87" t="s">
        <v>696</v>
      </c>
      <c r="D114" s="84"/>
      <c r="E114" s="125">
        <v>1159.831</v>
      </c>
      <c r="F114" s="18"/>
    </row>
    <row r="115" spans="1:6" ht="66.75" customHeight="1">
      <c r="A115" s="9" t="s">
        <v>336</v>
      </c>
      <c r="B115" s="9"/>
      <c r="C115" s="87" t="s">
        <v>338</v>
      </c>
      <c r="D115" s="84"/>
      <c r="E115" s="125">
        <f>E116</f>
        <v>5630.95</v>
      </c>
      <c r="F115" s="18"/>
    </row>
    <row r="116" spans="1:6" ht="78.75" customHeight="1">
      <c r="A116" s="9" t="s">
        <v>337</v>
      </c>
      <c r="B116" s="9"/>
      <c r="C116" s="87" t="s">
        <v>482</v>
      </c>
      <c r="D116" s="84"/>
      <c r="E116" s="125">
        <v>5630.95</v>
      </c>
      <c r="F116" s="18"/>
    </row>
    <row r="117" spans="1:6" ht="15.75">
      <c r="A117" s="14" t="s">
        <v>632</v>
      </c>
      <c r="B117" s="14"/>
      <c r="C117" s="29" t="s">
        <v>633</v>
      </c>
      <c r="D117" s="20">
        <f>D119+D121+D126+D130+D132+D134+D135+D137+D139+D141+D142+D143+D145+D148+D151+D153+D155</f>
        <v>17730</v>
      </c>
      <c r="E117" s="73">
        <f>E119+E121+E126+E130+E132+E134+E135+E137+E139+E141+E142+E143+E145+E148+E151+E153+E155+E120+E122+E131+E118</f>
        <v>196041.915</v>
      </c>
      <c r="F117" s="73"/>
    </row>
    <row r="118" spans="1:6" ht="150">
      <c r="A118" s="14" t="s">
        <v>632</v>
      </c>
      <c r="B118" s="14"/>
      <c r="C118" s="161" t="s">
        <v>696</v>
      </c>
      <c r="D118" s="20"/>
      <c r="E118" s="73">
        <v>1159.831</v>
      </c>
      <c r="F118" s="73"/>
    </row>
    <row r="119" spans="1:6" ht="43.5" customHeight="1">
      <c r="A119" s="9" t="s">
        <v>632</v>
      </c>
      <c r="B119" s="9"/>
      <c r="C119" s="28" t="s">
        <v>635</v>
      </c>
      <c r="D119" s="9">
        <v>10509</v>
      </c>
      <c r="E119" s="126">
        <v>9992.63</v>
      </c>
      <c r="F119" s="91"/>
    </row>
    <row r="120" spans="1:6" ht="0.75" customHeight="1" hidden="1">
      <c r="A120" s="9"/>
      <c r="B120" s="9"/>
      <c r="C120" s="28"/>
      <c r="D120" s="18"/>
      <c r="E120" s="125"/>
      <c r="F120" s="18"/>
    </row>
    <row r="121" spans="1:6" ht="27">
      <c r="A121" s="9" t="s">
        <v>632</v>
      </c>
      <c r="B121" s="9"/>
      <c r="C121" s="28" t="s">
        <v>636</v>
      </c>
      <c r="D121" s="9">
        <v>2869</v>
      </c>
      <c r="E121" s="126">
        <v>2862.108</v>
      </c>
      <c r="F121" s="9"/>
    </row>
    <row r="122" spans="1:6" ht="166.5" customHeight="1">
      <c r="A122" s="9" t="s">
        <v>632</v>
      </c>
      <c r="B122" s="9"/>
      <c r="C122" s="87" t="s">
        <v>600</v>
      </c>
      <c r="D122" s="84"/>
      <c r="E122" s="127">
        <v>8262.729</v>
      </c>
      <c r="F122" s="26"/>
    </row>
    <row r="123" spans="1:6" ht="2.25" customHeight="1" hidden="1">
      <c r="A123" s="138"/>
      <c r="B123" s="138"/>
      <c r="C123" s="141"/>
      <c r="D123" s="139"/>
      <c r="E123" s="140"/>
      <c r="F123" s="26"/>
    </row>
    <row r="124" spans="1:6" ht="166.5" customHeight="1" hidden="1">
      <c r="A124" s="9"/>
      <c r="B124" s="9"/>
      <c r="C124" s="87"/>
      <c r="D124" s="84"/>
      <c r="E124" s="127"/>
      <c r="F124" s="26"/>
    </row>
    <row r="125" spans="1:6" ht="166.5" customHeight="1" hidden="1">
      <c r="A125" s="9"/>
      <c r="B125" s="9"/>
      <c r="C125" s="87"/>
      <c r="D125" s="84"/>
      <c r="E125" s="127"/>
      <c r="F125" s="26"/>
    </row>
    <row r="126" spans="1:6" ht="24" customHeight="1">
      <c r="A126" s="345" t="s">
        <v>632</v>
      </c>
      <c r="B126" s="345"/>
      <c r="C126" s="353" t="s">
        <v>601</v>
      </c>
      <c r="D126" s="336">
        <v>533</v>
      </c>
      <c r="E126" s="352">
        <v>1671.886</v>
      </c>
      <c r="F126" s="336"/>
    </row>
    <row r="127" spans="1:6" ht="32.25" customHeight="1">
      <c r="A127" s="345"/>
      <c r="B127" s="345"/>
      <c r="C127" s="353"/>
      <c r="D127" s="336"/>
      <c r="E127" s="352"/>
      <c r="F127" s="336"/>
    </row>
    <row r="128" spans="1:6" ht="95.25" customHeight="1">
      <c r="A128" s="345"/>
      <c r="B128" s="345"/>
      <c r="C128" s="353"/>
      <c r="D128" s="336"/>
      <c r="E128" s="352"/>
      <c r="F128" s="336"/>
    </row>
    <row r="129" spans="1:6" ht="3.75" customHeight="1" hidden="1">
      <c r="A129" s="345"/>
      <c r="B129" s="345"/>
      <c r="C129" s="353"/>
      <c r="D129" s="336"/>
      <c r="E129" s="352"/>
      <c r="F129" s="336"/>
    </row>
    <row r="130" spans="1:6" ht="164.25" customHeight="1">
      <c r="A130" s="9" t="s">
        <v>632</v>
      </c>
      <c r="B130" s="9"/>
      <c r="C130" s="87" t="s">
        <v>605</v>
      </c>
      <c r="D130" s="84"/>
      <c r="E130" s="126">
        <v>6142.113</v>
      </c>
      <c r="F130" s="9"/>
    </row>
    <row r="131" spans="1:6" ht="177.75" customHeight="1" hidden="1">
      <c r="A131" s="9" t="s">
        <v>632</v>
      </c>
      <c r="B131" s="9"/>
      <c r="C131" s="27" t="s">
        <v>246</v>
      </c>
      <c r="D131" s="26"/>
      <c r="E131" s="127"/>
      <c r="F131" s="9"/>
    </row>
    <row r="132" spans="1:6" ht="15" customHeight="1">
      <c r="A132" s="345" t="s">
        <v>632</v>
      </c>
      <c r="B132" s="345"/>
      <c r="C132" s="335" t="s">
        <v>637</v>
      </c>
      <c r="D132" s="336">
        <v>1185</v>
      </c>
      <c r="E132" s="352">
        <v>1185</v>
      </c>
      <c r="F132" s="340"/>
    </row>
    <row r="133" spans="1:6" ht="32.25" customHeight="1">
      <c r="A133" s="345"/>
      <c r="B133" s="345"/>
      <c r="C133" s="335"/>
      <c r="D133" s="336"/>
      <c r="E133" s="352"/>
      <c r="F133" s="340"/>
    </row>
    <row r="134" spans="1:6" ht="131.25" customHeight="1">
      <c r="A134" s="9" t="s">
        <v>632</v>
      </c>
      <c r="B134" s="9"/>
      <c r="C134" s="101" t="s">
        <v>604</v>
      </c>
      <c r="D134" s="101"/>
      <c r="E134" s="125">
        <v>259.114</v>
      </c>
      <c r="F134" s="18"/>
    </row>
    <row r="135" spans="1:6" ht="15" customHeight="1" hidden="1">
      <c r="A135" s="345" t="s">
        <v>632</v>
      </c>
      <c r="B135" s="345"/>
      <c r="C135" s="355" t="s">
        <v>602</v>
      </c>
      <c r="D135" s="355"/>
      <c r="E135" s="352">
        <v>237</v>
      </c>
      <c r="F135" s="354"/>
    </row>
    <row r="136" spans="1:6" ht="135.75" customHeight="1">
      <c r="A136" s="345"/>
      <c r="B136" s="345"/>
      <c r="C136" s="102" t="s">
        <v>603</v>
      </c>
      <c r="D136" s="102"/>
      <c r="E136" s="352"/>
      <c r="F136" s="354"/>
    </row>
    <row r="137" spans="1:6" ht="15" customHeight="1" hidden="1">
      <c r="A137" s="345" t="s">
        <v>632</v>
      </c>
      <c r="B137" s="345"/>
      <c r="C137" s="358" t="s">
        <v>350</v>
      </c>
      <c r="D137" s="358"/>
      <c r="E137" s="352">
        <v>237</v>
      </c>
      <c r="F137" s="354"/>
    </row>
    <row r="138" spans="1:6" ht="149.25" customHeight="1">
      <c r="A138" s="345"/>
      <c r="B138" s="345"/>
      <c r="C138" s="86" t="s">
        <v>351</v>
      </c>
      <c r="D138" s="88"/>
      <c r="E138" s="352"/>
      <c r="F138" s="354"/>
    </row>
    <row r="139" spans="1:6" ht="0.75" customHeight="1">
      <c r="A139" s="345" t="s">
        <v>632</v>
      </c>
      <c r="B139" s="345"/>
      <c r="C139" s="346" t="s">
        <v>352</v>
      </c>
      <c r="D139" s="346"/>
      <c r="E139" s="352">
        <v>237</v>
      </c>
      <c r="F139" s="354"/>
    </row>
    <row r="140" spans="1:6" ht="132.75" customHeight="1">
      <c r="A140" s="345"/>
      <c r="B140" s="345"/>
      <c r="C140" s="86" t="s">
        <v>353</v>
      </c>
      <c r="D140" s="85"/>
      <c r="E140" s="352"/>
      <c r="F140" s="354"/>
    </row>
    <row r="141" spans="1:6" ht="27">
      <c r="A141" s="9" t="s">
        <v>632</v>
      </c>
      <c r="B141" s="9"/>
      <c r="C141" s="28" t="s">
        <v>638</v>
      </c>
      <c r="D141" s="18">
        <v>711</v>
      </c>
      <c r="E141" s="125">
        <v>711</v>
      </c>
      <c r="F141" s="90"/>
    </row>
    <row r="142" spans="1:6" ht="15.75">
      <c r="A142" s="9" t="s">
        <v>632</v>
      </c>
      <c r="B142" s="9"/>
      <c r="C142" s="28" t="s">
        <v>639</v>
      </c>
      <c r="D142" s="18">
        <v>80</v>
      </c>
      <c r="E142" s="125">
        <v>80.4</v>
      </c>
      <c r="F142" s="90"/>
    </row>
    <row r="143" spans="1:6" ht="15" customHeight="1">
      <c r="A143" s="345" t="s">
        <v>632</v>
      </c>
      <c r="B143" s="345"/>
      <c r="C143" s="335" t="s">
        <v>640</v>
      </c>
      <c r="D143" s="336">
        <v>607</v>
      </c>
      <c r="E143" s="352">
        <v>547.529</v>
      </c>
      <c r="F143" s="336"/>
    </row>
    <row r="144" spans="1:6" ht="12" customHeight="1">
      <c r="A144" s="345"/>
      <c r="B144" s="345"/>
      <c r="C144" s="335"/>
      <c r="D144" s="336"/>
      <c r="E144" s="352"/>
      <c r="F144" s="336"/>
    </row>
    <row r="145" spans="1:6" ht="15" customHeight="1" hidden="1">
      <c r="A145" s="345" t="s">
        <v>632</v>
      </c>
      <c r="B145" s="345"/>
      <c r="C145" s="346" t="s">
        <v>692</v>
      </c>
      <c r="D145" s="346"/>
      <c r="E145" s="352">
        <v>152542.864</v>
      </c>
      <c r="F145" s="336"/>
    </row>
    <row r="146" spans="1:6" ht="15" customHeight="1" hidden="1">
      <c r="A146" s="345"/>
      <c r="B146" s="345"/>
      <c r="C146" s="346" t="s">
        <v>692</v>
      </c>
      <c r="D146" s="346"/>
      <c r="E146" s="352"/>
      <c r="F146" s="336"/>
    </row>
    <row r="147" spans="1:6" ht="165.75" customHeight="1">
      <c r="A147" s="345"/>
      <c r="B147" s="345"/>
      <c r="C147" s="101" t="s">
        <v>693</v>
      </c>
      <c r="D147" s="101"/>
      <c r="E147" s="352"/>
      <c r="F147" s="336"/>
    </row>
    <row r="148" spans="1:6" ht="66.75" customHeight="1" hidden="1">
      <c r="A148" s="345" t="s">
        <v>632</v>
      </c>
      <c r="B148" s="345"/>
      <c r="C148" s="355" t="s">
        <v>689</v>
      </c>
      <c r="D148" s="355"/>
      <c r="E148" s="352">
        <v>8896.926</v>
      </c>
      <c r="F148" s="336"/>
    </row>
    <row r="149" spans="1:6" ht="15" customHeight="1" hidden="1">
      <c r="A149" s="345"/>
      <c r="B149" s="345"/>
      <c r="C149" s="355" t="s">
        <v>689</v>
      </c>
      <c r="D149" s="355"/>
      <c r="E149" s="352"/>
      <c r="F149" s="336"/>
    </row>
    <row r="150" spans="1:6" ht="180.75" customHeight="1">
      <c r="A150" s="345"/>
      <c r="B150" s="345"/>
      <c r="C150" s="102" t="s">
        <v>690</v>
      </c>
      <c r="D150" s="102"/>
      <c r="E150" s="352"/>
      <c r="F150" s="336"/>
    </row>
    <row r="151" spans="1:6" ht="15" customHeight="1" hidden="1">
      <c r="A151" s="345" t="s">
        <v>632</v>
      </c>
      <c r="B151" s="345"/>
      <c r="C151" s="353" t="s">
        <v>691</v>
      </c>
      <c r="D151" s="336">
        <v>1192</v>
      </c>
      <c r="E151" s="352">
        <v>973.543</v>
      </c>
      <c r="F151" s="336"/>
    </row>
    <row r="152" spans="1:6" ht="136.5" customHeight="1">
      <c r="A152" s="345"/>
      <c r="B152" s="345"/>
      <c r="C152" s="353"/>
      <c r="D152" s="336"/>
      <c r="E152" s="352"/>
      <c r="F152" s="336"/>
    </row>
    <row r="153" spans="1:6" ht="15" customHeight="1">
      <c r="A153" s="345" t="s">
        <v>632</v>
      </c>
      <c r="B153" s="345"/>
      <c r="C153" s="359" t="s">
        <v>82</v>
      </c>
      <c r="D153" s="336">
        <v>25</v>
      </c>
      <c r="E153" s="352">
        <v>24.276</v>
      </c>
      <c r="F153" s="336"/>
    </row>
    <row r="154" spans="1:6" ht="45.75" customHeight="1">
      <c r="A154" s="345"/>
      <c r="B154" s="345"/>
      <c r="C154" s="359"/>
      <c r="D154" s="336"/>
      <c r="E154" s="352"/>
      <c r="F154" s="336"/>
    </row>
    <row r="155" spans="1:6" ht="84.75" customHeight="1">
      <c r="A155" s="9" t="s">
        <v>632</v>
      </c>
      <c r="B155" s="9"/>
      <c r="C155" s="124" t="s">
        <v>83</v>
      </c>
      <c r="D155" s="18">
        <v>19</v>
      </c>
      <c r="E155" s="125">
        <v>18.966</v>
      </c>
      <c r="F155" s="18"/>
    </row>
    <row r="156" spans="1:6" ht="15.75">
      <c r="A156" s="9" t="s">
        <v>160</v>
      </c>
      <c r="B156" s="12"/>
      <c r="C156" s="28" t="s">
        <v>159</v>
      </c>
      <c r="D156" s="19">
        <f>D158+D159</f>
        <v>668</v>
      </c>
      <c r="E156" s="128">
        <f>E158+E157</f>
        <v>284.8</v>
      </c>
      <c r="F156" s="74"/>
    </row>
    <row r="157" spans="1:6" ht="54">
      <c r="A157" s="9" t="s">
        <v>534</v>
      </c>
      <c r="B157" s="12"/>
      <c r="C157" s="28" t="s">
        <v>169</v>
      </c>
      <c r="D157" s="19"/>
      <c r="E157" s="128">
        <v>50</v>
      </c>
      <c r="F157" s="74"/>
    </row>
    <row r="158" spans="1:7" ht="67.5">
      <c r="A158" s="9" t="s">
        <v>162</v>
      </c>
      <c r="B158" s="12"/>
      <c r="C158" s="28" t="s">
        <v>161</v>
      </c>
      <c r="D158" s="19">
        <v>248</v>
      </c>
      <c r="E158" s="74">
        <v>234.8</v>
      </c>
      <c r="F158" s="19"/>
      <c r="G158" s="22"/>
    </row>
    <row r="159" spans="1:8" ht="62.25" customHeight="1" hidden="1">
      <c r="A159" s="17" t="s">
        <v>170</v>
      </c>
      <c r="B159" s="12"/>
      <c r="C159" s="15" t="s">
        <v>169</v>
      </c>
      <c r="D159" s="19">
        <v>420</v>
      </c>
      <c r="E159" s="128"/>
      <c r="F159" s="19"/>
      <c r="G159" s="24"/>
      <c r="H159" s="6"/>
    </row>
    <row r="160" spans="1:6" ht="29.25" customHeight="1">
      <c r="A160" s="9" t="s">
        <v>164</v>
      </c>
      <c r="B160" s="12"/>
      <c r="C160" s="13" t="s">
        <v>163</v>
      </c>
      <c r="D160" s="19">
        <f>D161</f>
        <v>1618</v>
      </c>
      <c r="E160" s="128">
        <f>E161</f>
        <v>1500</v>
      </c>
      <c r="F160" s="74"/>
    </row>
    <row r="161" spans="1:6" ht="30">
      <c r="A161" s="9" t="s">
        <v>166</v>
      </c>
      <c r="B161" s="12"/>
      <c r="C161" s="13" t="s">
        <v>165</v>
      </c>
      <c r="D161" s="19">
        <v>1618</v>
      </c>
      <c r="E161" s="74">
        <f>E162+E163</f>
        <v>1500</v>
      </c>
      <c r="F161" s="89"/>
    </row>
    <row r="162" spans="1:6" ht="59.25" customHeight="1">
      <c r="A162" s="14" t="s">
        <v>666</v>
      </c>
      <c r="B162" s="144"/>
      <c r="C162" s="145" t="s">
        <v>668</v>
      </c>
      <c r="D162" s="143"/>
      <c r="E162" s="74">
        <v>1362</v>
      </c>
      <c r="F162" s="89"/>
    </row>
    <row r="163" spans="1:6" ht="36.75" customHeight="1">
      <c r="A163" s="14" t="s">
        <v>667</v>
      </c>
      <c r="B163" s="144"/>
      <c r="C163" s="145" t="s">
        <v>165</v>
      </c>
      <c r="D163" s="143"/>
      <c r="E163" s="74">
        <v>138</v>
      </c>
      <c r="F163" s="89"/>
    </row>
    <row r="164" spans="1:6" ht="90">
      <c r="A164" s="9" t="s">
        <v>304</v>
      </c>
      <c r="B164" s="12"/>
      <c r="C164" s="13" t="s">
        <v>483</v>
      </c>
      <c r="D164" s="19"/>
      <c r="E164" s="74">
        <f>E165</f>
        <v>1500</v>
      </c>
      <c r="F164" s="89"/>
    </row>
    <row r="165" spans="1:6" ht="60">
      <c r="A165" s="9" t="s">
        <v>303</v>
      </c>
      <c r="B165" s="12"/>
      <c r="C165" s="13" t="s">
        <v>305</v>
      </c>
      <c r="D165" s="19"/>
      <c r="E165" s="74">
        <v>1500</v>
      </c>
      <c r="F165" s="89"/>
    </row>
    <row r="166" spans="1:6" ht="15.75">
      <c r="A166" s="9"/>
      <c r="B166" s="9"/>
      <c r="C166" s="12" t="s">
        <v>643</v>
      </c>
      <c r="D166" s="18" t="e">
        <f>D11+D69</f>
        <v>#REF!</v>
      </c>
      <c r="E166" s="73">
        <f>E11+E69</f>
        <v>331655.754</v>
      </c>
      <c r="F166" s="73"/>
    </row>
  </sheetData>
  <sheetProtection/>
  <mergeCells count="112">
    <mergeCell ref="A132:A133"/>
    <mergeCell ref="A143:A144"/>
    <mergeCell ref="B137:B138"/>
    <mergeCell ref="A137:A138"/>
    <mergeCell ref="A135:A136"/>
    <mergeCell ref="B135:B136"/>
    <mergeCell ref="B139:B140"/>
    <mergeCell ref="B143:B144"/>
    <mergeCell ref="A139:A140"/>
    <mergeCell ref="A126:A129"/>
    <mergeCell ref="A148:A150"/>
    <mergeCell ref="C153:C154"/>
    <mergeCell ref="A151:A152"/>
    <mergeCell ref="B151:B152"/>
    <mergeCell ref="B153:B154"/>
    <mergeCell ref="B148:B150"/>
    <mergeCell ref="B126:B129"/>
    <mergeCell ref="C132:C133"/>
    <mergeCell ref="C135:D135"/>
    <mergeCell ref="A145:A147"/>
    <mergeCell ref="A153:A154"/>
    <mergeCell ref="C149:D149"/>
    <mergeCell ref="C146:D146"/>
    <mergeCell ref="D151:D152"/>
    <mergeCell ref="D153:D154"/>
    <mergeCell ref="B145:B147"/>
    <mergeCell ref="B132:B133"/>
    <mergeCell ref="C137:D137"/>
    <mergeCell ref="F151:F152"/>
    <mergeCell ref="C151:C152"/>
    <mergeCell ref="F139:F140"/>
    <mergeCell ref="F132:F133"/>
    <mergeCell ref="F135:F136"/>
    <mergeCell ref="D112:D113"/>
    <mergeCell ref="D86:D87"/>
    <mergeCell ref="E112:E113"/>
    <mergeCell ref="E86:E87"/>
    <mergeCell ref="E108:E109"/>
    <mergeCell ref="F153:F154"/>
    <mergeCell ref="E145:E147"/>
    <mergeCell ref="E153:E154"/>
    <mergeCell ref="F84:F85"/>
    <mergeCell ref="F108:F109"/>
    <mergeCell ref="F86:F87"/>
    <mergeCell ref="F112:F113"/>
    <mergeCell ref="F110:F111"/>
    <mergeCell ref="E148:E150"/>
    <mergeCell ref="E126:E129"/>
    <mergeCell ref="F143:F144"/>
    <mergeCell ref="E135:E136"/>
    <mergeCell ref="E137:E138"/>
    <mergeCell ref="F126:F129"/>
    <mergeCell ref="D126:D129"/>
    <mergeCell ref="C126:C129"/>
    <mergeCell ref="F137:F138"/>
    <mergeCell ref="C139:D139"/>
    <mergeCell ref="D143:D144"/>
    <mergeCell ref="C143:C144"/>
    <mergeCell ref="E151:E152"/>
    <mergeCell ref="E132:E133"/>
    <mergeCell ref="E139:E140"/>
    <mergeCell ref="C145:D145"/>
    <mergeCell ref="E143:E144"/>
    <mergeCell ref="A75:A76"/>
    <mergeCell ref="E84:E85"/>
    <mergeCell ref="E110:E111"/>
    <mergeCell ref="C148:D148"/>
    <mergeCell ref="D110:D111"/>
    <mergeCell ref="F148:F150"/>
    <mergeCell ref="D132:D133"/>
    <mergeCell ref="F145:F147"/>
    <mergeCell ref="A5:D5"/>
    <mergeCell ref="A10:B10"/>
    <mergeCell ref="A73:A74"/>
    <mergeCell ref="B73:B74"/>
    <mergeCell ref="A8:A9"/>
    <mergeCell ref="A6:D6"/>
    <mergeCell ref="C8:C9"/>
    <mergeCell ref="A112:A113"/>
    <mergeCell ref="B112:B113"/>
    <mergeCell ref="C86:C87"/>
    <mergeCell ref="A110:A111"/>
    <mergeCell ref="A108:A109"/>
    <mergeCell ref="B108:B109"/>
    <mergeCell ref="C112:C113"/>
    <mergeCell ref="B86:B87"/>
    <mergeCell ref="B75:B76"/>
    <mergeCell ref="F75:F76"/>
    <mergeCell ref="F79:F81"/>
    <mergeCell ref="C79:C81"/>
    <mergeCell ref="D79:D81"/>
    <mergeCell ref="B79:B81"/>
    <mergeCell ref="A79:A81"/>
    <mergeCell ref="E79:E81"/>
    <mergeCell ref="B110:B111"/>
    <mergeCell ref="C110:C111"/>
    <mergeCell ref="A84:A85"/>
    <mergeCell ref="D84:D85"/>
    <mergeCell ref="B84:B85"/>
    <mergeCell ref="A86:A87"/>
    <mergeCell ref="C108:D108"/>
    <mergeCell ref="C84:C85"/>
    <mergeCell ref="C1:D2"/>
    <mergeCell ref="C75:C76"/>
    <mergeCell ref="D75:D76"/>
    <mergeCell ref="C73:C74"/>
    <mergeCell ref="D3:F3"/>
    <mergeCell ref="E8:E9"/>
    <mergeCell ref="D8:D9"/>
    <mergeCell ref="F8:F9"/>
    <mergeCell ref="E75:E76"/>
    <mergeCell ref="A4:D4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0.00390625" style="0" customWidth="1"/>
    <col min="4" max="4" width="10.7109375" style="0" customWidth="1"/>
    <col min="5" max="5" width="5.00390625" style="0" customWidth="1"/>
    <col min="6" max="6" width="11.421875" style="0" customWidth="1"/>
    <col min="7" max="7" width="12.28125" style="0" hidden="1" customWidth="1"/>
    <col min="8" max="8" width="13.28125" style="0" hidden="1" customWidth="1"/>
  </cols>
  <sheetData>
    <row r="1" spans="1:5" ht="15">
      <c r="A1" s="361" t="s">
        <v>256</v>
      </c>
      <c r="B1" s="361"/>
      <c r="C1" s="361"/>
      <c r="D1" s="361"/>
      <c r="E1" s="361"/>
    </row>
    <row r="2" spans="1:5" ht="15" customHeight="1">
      <c r="A2" s="362" t="s">
        <v>135</v>
      </c>
      <c r="B2" s="362"/>
      <c r="C2" s="362"/>
      <c r="D2" s="362"/>
      <c r="E2" s="362"/>
    </row>
    <row r="3" spans="1:5" ht="33.75" customHeight="1">
      <c r="A3" s="363" t="s">
        <v>36</v>
      </c>
      <c r="B3" s="362"/>
      <c r="C3" s="362"/>
      <c r="D3" s="362"/>
      <c r="E3" s="362"/>
    </row>
    <row r="4" spans="1:12" ht="98.25" customHeight="1">
      <c r="A4" s="364" t="s">
        <v>131</v>
      </c>
      <c r="B4" s="365"/>
      <c r="C4" s="365"/>
      <c r="D4" s="365"/>
      <c r="E4" s="365"/>
      <c r="L4" s="51"/>
    </row>
    <row r="5" spans="1:5" ht="15.75">
      <c r="A5" s="372"/>
      <c r="B5" s="372"/>
      <c r="C5" s="372"/>
      <c r="D5" s="372"/>
      <c r="E5" s="372"/>
    </row>
    <row r="6" ht="15.75">
      <c r="A6" s="1" t="s">
        <v>248</v>
      </c>
    </row>
    <row r="7" spans="1:8" s="23" customFormat="1" ht="15" customHeight="1">
      <c r="A7" s="373" t="s">
        <v>33</v>
      </c>
      <c r="B7" s="374" t="s">
        <v>287</v>
      </c>
      <c r="C7" s="374" t="s">
        <v>645</v>
      </c>
      <c r="D7" s="374" t="s">
        <v>646</v>
      </c>
      <c r="E7" s="374" t="s">
        <v>647</v>
      </c>
      <c r="F7" s="366">
        <v>2015</v>
      </c>
      <c r="G7" s="367">
        <v>2016</v>
      </c>
      <c r="H7" s="367">
        <v>2017</v>
      </c>
    </row>
    <row r="8" spans="1:8" s="23" customFormat="1" ht="15">
      <c r="A8" s="373"/>
      <c r="B8" s="374"/>
      <c r="C8" s="374"/>
      <c r="D8" s="374"/>
      <c r="E8" s="374"/>
      <c r="F8" s="366"/>
      <c r="G8" s="368"/>
      <c r="H8" s="368"/>
    </row>
    <row r="9" spans="1:8" s="129" customFormat="1" ht="12">
      <c r="A9" s="131">
        <v>1</v>
      </c>
      <c r="B9" s="131">
        <v>2</v>
      </c>
      <c r="C9" s="131">
        <v>3</v>
      </c>
      <c r="D9" s="131">
        <v>4</v>
      </c>
      <c r="E9" s="131">
        <v>5</v>
      </c>
      <c r="F9" s="132">
        <v>6</v>
      </c>
      <c r="G9" s="130"/>
      <c r="H9" s="130"/>
    </row>
    <row r="10" spans="1:8" ht="15">
      <c r="A10" s="47" t="s">
        <v>648</v>
      </c>
      <c r="B10" s="48"/>
      <c r="C10" s="48"/>
      <c r="D10" s="48"/>
      <c r="E10" s="48"/>
      <c r="F10" s="42">
        <f>F11+F221+F272+F397+F445+F497+F510+F188+F195</f>
        <v>338155.754</v>
      </c>
      <c r="G10" s="42" t="e">
        <f>G11+G221+G272+G397+G445+G497+G510+G188+G195+G521</f>
        <v>#REF!</v>
      </c>
      <c r="H10" s="42" t="e">
        <f>H11+H221+H272+H397+H445+H497+H510+H188+H195+H521</f>
        <v>#REF!</v>
      </c>
    </row>
    <row r="11" spans="1:8" ht="15">
      <c r="A11" s="41" t="s">
        <v>649</v>
      </c>
      <c r="B11" s="41" t="s">
        <v>251</v>
      </c>
      <c r="C11" s="41"/>
      <c r="D11" s="41"/>
      <c r="E11" s="41"/>
      <c r="F11" s="42">
        <f>F12+F16+F31+F91+F102+F107</f>
        <v>35107.312999999995</v>
      </c>
      <c r="G11" s="42" t="e">
        <f>G12+G16+G31+G91+G102+G107</f>
        <v>#REF!</v>
      </c>
      <c r="H11" s="42" t="e">
        <f>H12+H16+H31+H91+H102+H107</f>
        <v>#REF!</v>
      </c>
    </row>
    <row r="12" spans="1:8" ht="27.75">
      <c r="A12" s="94" t="s">
        <v>327</v>
      </c>
      <c r="B12" s="41" t="s">
        <v>251</v>
      </c>
      <c r="C12" s="41" t="s">
        <v>252</v>
      </c>
      <c r="D12" s="39" t="s">
        <v>46</v>
      </c>
      <c r="E12" s="41"/>
      <c r="F12" s="54">
        <f>F13</f>
        <v>1000</v>
      </c>
      <c r="G12" s="45">
        <f>G13</f>
        <v>1000</v>
      </c>
      <c r="H12" s="45">
        <f>H13</f>
        <v>1000</v>
      </c>
    </row>
    <row r="13" spans="1:8" ht="15">
      <c r="A13" s="37" t="s">
        <v>658</v>
      </c>
      <c r="B13" s="37" t="s">
        <v>251</v>
      </c>
      <c r="C13" s="37" t="s">
        <v>252</v>
      </c>
      <c r="D13" s="37" t="s">
        <v>47</v>
      </c>
      <c r="E13" s="37"/>
      <c r="F13" s="38">
        <f aca="true" t="shared" si="0" ref="F13:H14">F14</f>
        <v>1000</v>
      </c>
      <c r="G13" s="38">
        <f t="shared" si="0"/>
        <v>1000</v>
      </c>
      <c r="H13" s="38">
        <f t="shared" si="0"/>
        <v>1000</v>
      </c>
    </row>
    <row r="14" spans="1:8" ht="27">
      <c r="A14" s="37" t="s">
        <v>125</v>
      </c>
      <c r="B14" s="37" t="s">
        <v>251</v>
      </c>
      <c r="C14" s="37" t="s">
        <v>252</v>
      </c>
      <c r="D14" s="37" t="s">
        <v>590</v>
      </c>
      <c r="E14" s="37"/>
      <c r="F14" s="38">
        <f t="shared" si="0"/>
        <v>1000</v>
      </c>
      <c r="G14" s="38">
        <f t="shared" si="0"/>
        <v>1000</v>
      </c>
      <c r="H14" s="38">
        <f t="shared" si="0"/>
        <v>1000</v>
      </c>
    </row>
    <row r="15" spans="1:8" ht="82.5" customHeight="1">
      <c r="A15" s="37" t="s">
        <v>339</v>
      </c>
      <c r="B15" s="37" t="s">
        <v>251</v>
      </c>
      <c r="C15" s="37" t="s">
        <v>252</v>
      </c>
      <c r="D15" s="37" t="s">
        <v>590</v>
      </c>
      <c r="E15" s="37" t="s">
        <v>81</v>
      </c>
      <c r="F15" s="38">
        <v>1000</v>
      </c>
      <c r="G15" s="38">
        <v>1000</v>
      </c>
      <c r="H15" s="38">
        <v>1000</v>
      </c>
    </row>
    <row r="16" spans="1:8" ht="67.5">
      <c r="A16" s="41" t="s">
        <v>253</v>
      </c>
      <c r="B16" s="41" t="s">
        <v>251</v>
      </c>
      <c r="C16" s="41" t="s">
        <v>193</v>
      </c>
      <c r="D16" s="39"/>
      <c r="E16" s="41"/>
      <c r="F16" s="54">
        <f>F17+F26</f>
        <v>1632.8</v>
      </c>
      <c r="G16" s="42">
        <f>G17+G26</f>
        <v>1659.2</v>
      </c>
      <c r="H16" s="42">
        <f>H17+H26</f>
        <v>1659.2</v>
      </c>
    </row>
    <row r="17" spans="1:8" ht="41.25">
      <c r="A17" s="94" t="s">
        <v>330</v>
      </c>
      <c r="B17" s="39" t="s">
        <v>251</v>
      </c>
      <c r="C17" s="39" t="s">
        <v>193</v>
      </c>
      <c r="D17" s="39" t="s">
        <v>331</v>
      </c>
      <c r="E17" s="39"/>
      <c r="F17" s="40">
        <f>F18+F21</f>
        <v>1460</v>
      </c>
      <c r="G17" s="40">
        <f>G18+G21</f>
        <v>1460</v>
      </c>
      <c r="H17" s="40">
        <f>H18+H21</f>
        <v>1460</v>
      </c>
    </row>
    <row r="18" spans="1:8" ht="27.75">
      <c r="A18" s="95" t="s">
        <v>443</v>
      </c>
      <c r="B18" s="37" t="s">
        <v>251</v>
      </c>
      <c r="C18" s="37" t="s">
        <v>193</v>
      </c>
      <c r="D18" s="37" t="s">
        <v>332</v>
      </c>
      <c r="E18" s="37"/>
      <c r="F18" s="38">
        <f aca="true" t="shared" si="1" ref="F18:H19">F19</f>
        <v>456.2</v>
      </c>
      <c r="G18" s="38">
        <f t="shared" si="1"/>
        <v>456.2</v>
      </c>
      <c r="H18" s="38">
        <f t="shared" si="1"/>
        <v>456.2</v>
      </c>
    </row>
    <row r="19" spans="1:8" ht="31.5" customHeight="1">
      <c r="A19" s="37" t="s">
        <v>125</v>
      </c>
      <c r="B19" s="37" t="s">
        <v>251</v>
      </c>
      <c r="C19" s="37" t="s">
        <v>193</v>
      </c>
      <c r="D19" s="37" t="s">
        <v>333</v>
      </c>
      <c r="E19" s="37"/>
      <c r="F19" s="38">
        <f t="shared" si="1"/>
        <v>456.2</v>
      </c>
      <c r="G19" s="38">
        <f t="shared" si="1"/>
        <v>456.2</v>
      </c>
      <c r="H19" s="38">
        <f t="shared" si="1"/>
        <v>456.2</v>
      </c>
    </row>
    <row r="20" spans="1:8" ht="81">
      <c r="A20" s="37" t="s">
        <v>230</v>
      </c>
      <c r="B20" s="37" t="s">
        <v>251</v>
      </c>
      <c r="C20" s="37" t="s">
        <v>193</v>
      </c>
      <c r="D20" s="37" t="s">
        <v>334</v>
      </c>
      <c r="E20" s="37" t="s">
        <v>81</v>
      </c>
      <c r="F20" s="38">
        <v>456.2</v>
      </c>
      <c r="G20" s="38">
        <v>456.2</v>
      </c>
      <c r="H20" s="38">
        <v>456.2</v>
      </c>
    </row>
    <row r="21" spans="1:11" ht="27" customHeight="1">
      <c r="A21" s="96" t="s">
        <v>340</v>
      </c>
      <c r="B21" s="39" t="s">
        <v>251</v>
      </c>
      <c r="C21" s="39" t="s">
        <v>193</v>
      </c>
      <c r="D21" s="39" t="s">
        <v>341</v>
      </c>
      <c r="E21" s="39"/>
      <c r="F21" s="40">
        <f>F22</f>
        <v>1003.8</v>
      </c>
      <c r="G21" s="40">
        <f>G22</f>
        <v>1003.8</v>
      </c>
      <c r="H21" s="40">
        <f>H22</f>
        <v>1003.8</v>
      </c>
      <c r="I21" s="370"/>
      <c r="J21" s="371"/>
      <c r="K21" s="371"/>
    </row>
    <row r="22" spans="1:8" ht="27">
      <c r="A22" s="37" t="s">
        <v>125</v>
      </c>
      <c r="B22" s="37" t="s">
        <v>251</v>
      </c>
      <c r="C22" s="37" t="s">
        <v>193</v>
      </c>
      <c r="D22" s="37" t="s">
        <v>342</v>
      </c>
      <c r="E22" s="37"/>
      <c r="F22" s="38">
        <f>F23+F24+F25</f>
        <v>1003.8</v>
      </c>
      <c r="G22" s="38">
        <f>G23+G24+G25</f>
        <v>1003.8</v>
      </c>
      <c r="H22" s="38">
        <f>H23+H24+H25</f>
        <v>1003.8</v>
      </c>
    </row>
    <row r="23" spans="1:8" ht="81">
      <c r="A23" s="37" t="s">
        <v>230</v>
      </c>
      <c r="B23" s="37" t="s">
        <v>251</v>
      </c>
      <c r="C23" s="37" t="s">
        <v>193</v>
      </c>
      <c r="D23" s="37" t="s">
        <v>342</v>
      </c>
      <c r="E23" s="37" t="s">
        <v>81</v>
      </c>
      <c r="F23" s="38">
        <v>938.8</v>
      </c>
      <c r="G23" s="38">
        <v>938.8</v>
      </c>
      <c r="H23" s="38">
        <v>938.8</v>
      </c>
    </row>
    <row r="24" spans="1:8" ht="27">
      <c r="A24" s="37" t="s">
        <v>231</v>
      </c>
      <c r="B24" s="37" t="s">
        <v>251</v>
      </c>
      <c r="C24" s="37" t="s">
        <v>193</v>
      </c>
      <c r="D24" s="37" t="s">
        <v>342</v>
      </c>
      <c r="E24" s="37" t="s">
        <v>177</v>
      </c>
      <c r="F24" s="38">
        <v>65</v>
      </c>
      <c r="G24" s="38">
        <v>65</v>
      </c>
      <c r="H24" s="38">
        <v>65</v>
      </c>
    </row>
    <row r="25" spans="1:8" ht="15">
      <c r="A25" s="37" t="s">
        <v>79</v>
      </c>
      <c r="B25" s="37" t="s">
        <v>251</v>
      </c>
      <c r="C25" s="37" t="s">
        <v>193</v>
      </c>
      <c r="D25" s="37" t="s">
        <v>342</v>
      </c>
      <c r="E25" s="37" t="s">
        <v>80</v>
      </c>
      <c r="F25" s="38"/>
      <c r="G25" s="38"/>
      <c r="H25" s="38"/>
    </row>
    <row r="26" spans="1:12" ht="29.25">
      <c r="A26" s="205" t="s">
        <v>128</v>
      </c>
      <c r="B26" s="41" t="s">
        <v>251</v>
      </c>
      <c r="C26" s="41" t="s">
        <v>193</v>
      </c>
      <c r="D26" s="41" t="s">
        <v>551</v>
      </c>
      <c r="E26" s="41"/>
      <c r="F26" s="42">
        <f aca="true" t="shared" si="2" ref="F26:H27">F27</f>
        <v>172.79999999999998</v>
      </c>
      <c r="G26" s="42">
        <f t="shared" si="2"/>
        <v>199.2</v>
      </c>
      <c r="H26" s="42">
        <f t="shared" si="2"/>
        <v>199.2</v>
      </c>
      <c r="I26" s="306"/>
      <c r="J26" s="306"/>
      <c r="K26" s="306"/>
      <c r="L26" s="306"/>
    </row>
    <row r="27" spans="1:12" ht="30" customHeight="1">
      <c r="A27" s="206" t="s">
        <v>552</v>
      </c>
      <c r="B27" s="39" t="s">
        <v>251</v>
      </c>
      <c r="C27" s="39" t="s">
        <v>193</v>
      </c>
      <c r="D27" s="39" t="s">
        <v>553</v>
      </c>
      <c r="E27" s="39"/>
      <c r="F27" s="100">
        <f t="shared" si="2"/>
        <v>172.79999999999998</v>
      </c>
      <c r="G27" s="100">
        <f t="shared" si="2"/>
        <v>199.2</v>
      </c>
      <c r="H27" s="100">
        <f t="shared" si="2"/>
        <v>199.2</v>
      </c>
      <c r="I27" s="306"/>
      <c r="J27" s="306"/>
      <c r="K27" s="306"/>
      <c r="L27" s="306"/>
    </row>
    <row r="28" spans="1:12" ht="28.5" customHeight="1">
      <c r="A28" s="219" t="s">
        <v>158</v>
      </c>
      <c r="B28" s="37" t="s">
        <v>251</v>
      </c>
      <c r="C28" s="37" t="s">
        <v>193</v>
      </c>
      <c r="D28" s="37" t="s">
        <v>241</v>
      </c>
      <c r="E28" s="37"/>
      <c r="F28" s="38">
        <f>F29+F30</f>
        <v>172.79999999999998</v>
      </c>
      <c r="G28" s="38">
        <f>G29+G30</f>
        <v>199.2</v>
      </c>
      <c r="H28" s="38">
        <f>H29+H30</f>
        <v>199.2</v>
      </c>
      <c r="I28" s="306"/>
      <c r="J28" s="306"/>
      <c r="K28" s="306"/>
      <c r="L28" s="306"/>
    </row>
    <row r="29" spans="1:12" ht="81">
      <c r="A29" s="37" t="s">
        <v>230</v>
      </c>
      <c r="B29" s="37" t="s">
        <v>251</v>
      </c>
      <c r="C29" s="37" t="s">
        <v>193</v>
      </c>
      <c r="D29" s="37" t="s">
        <v>241</v>
      </c>
      <c r="E29" s="37" t="s">
        <v>81</v>
      </c>
      <c r="F29" s="38">
        <v>157.6</v>
      </c>
      <c r="G29" s="38">
        <v>184</v>
      </c>
      <c r="H29" s="38">
        <v>184</v>
      </c>
      <c r="I29" s="306"/>
      <c r="J29" s="306"/>
      <c r="K29" s="306"/>
      <c r="L29" s="306"/>
    </row>
    <row r="30" spans="1:12" ht="27">
      <c r="A30" s="37" t="s">
        <v>231</v>
      </c>
      <c r="B30" s="37" t="s">
        <v>251</v>
      </c>
      <c r="C30" s="37" t="s">
        <v>193</v>
      </c>
      <c r="D30" s="37" t="s">
        <v>241</v>
      </c>
      <c r="E30" s="37" t="s">
        <v>177</v>
      </c>
      <c r="F30" s="38">
        <v>15.2</v>
      </c>
      <c r="G30" s="38">
        <v>15.2</v>
      </c>
      <c r="H30" s="38">
        <v>15.2</v>
      </c>
      <c r="I30" s="306"/>
      <c r="J30" s="306"/>
      <c r="K30" s="306"/>
      <c r="L30" s="306"/>
    </row>
    <row r="31" spans="1:12" ht="86.25" customHeight="1">
      <c r="A31" s="41" t="s">
        <v>48</v>
      </c>
      <c r="B31" s="41" t="s">
        <v>251</v>
      </c>
      <c r="C31" s="41" t="s">
        <v>194</v>
      </c>
      <c r="D31" s="41"/>
      <c r="E31" s="41"/>
      <c r="F31" s="54">
        <f>F32+F38+F47+F57+F61+F72+F79+F83+F87</f>
        <v>15499.714</v>
      </c>
      <c r="G31" s="45">
        <f>G32+G38+G43+G46</f>
        <v>15566.114</v>
      </c>
      <c r="H31" s="45">
        <f>H32+H38+H43+H46</f>
        <v>14651.114</v>
      </c>
      <c r="I31" s="369"/>
      <c r="J31" s="360"/>
      <c r="K31" s="360"/>
      <c r="L31" s="306"/>
    </row>
    <row r="32" spans="1:12" ht="30.75" customHeight="1">
      <c r="A32" s="213" t="s">
        <v>328</v>
      </c>
      <c r="B32" s="39" t="s">
        <v>251</v>
      </c>
      <c r="C32" s="39" t="s">
        <v>194</v>
      </c>
      <c r="D32" s="39" t="s">
        <v>591</v>
      </c>
      <c r="E32" s="39"/>
      <c r="F32" s="97">
        <f>F33</f>
        <v>11066.9</v>
      </c>
      <c r="G32" s="283">
        <f>G33</f>
        <v>11200</v>
      </c>
      <c r="H32" s="284">
        <f>H33</f>
        <v>11200</v>
      </c>
      <c r="I32" s="307"/>
      <c r="J32" s="307"/>
      <c r="K32" s="307"/>
      <c r="L32" s="307"/>
    </row>
    <row r="33" spans="1:12" ht="27.75">
      <c r="A33" s="214" t="s">
        <v>329</v>
      </c>
      <c r="B33" s="37" t="s">
        <v>251</v>
      </c>
      <c r="C33" s="37" t="s">
        <v>194</v>
      </c>
      <c r="D33" s="37" t="s">
        <v>592</v>
      </c>
      <c r="E33" s="37"/>
      <c r="F33" s="38">
        <f>F35+F36+F37</f>
        <v>11066.9</v>
      </c>
      <c r="G33" s="38">
        <f>G35+G36+G37</f>
        <v>11200</v>
      </c>
      <c r="H33" s="285">
        <f>H35+H36+H37</f>
        <v>11200</v>
      </c>
      <c r="I33" s="307"/>
      <c r="J33" s="307"/>
      <c r="K33" s="307"/>
      <c r="L33" s="307"/>
    </row>
    <row r="34" spans="1:12" ht="27">
      <c r="A34" s="37" t="s">
        <v>125</v>
      </c>
      <c r="B34" s="37" t="s">
        <v>251</v>
      </c>
      <c r="C34" s="37" t="s">
        <v>194</v>
      </c>
      <c r="D34" s="37" t="s">
        <v>593</v>
      </c>
      <c r="E34" s="37"/>
      <c r="F34" s="38">
        <f>F35+F36+F37</f>
        <v>11066.9</v>
      </c>
      <c r="G34" s="38">
        <f>G35+G36+G37</f>
        <v>11200</v>
      </c>
      <c r="H34" s="285">
        <f>H35+H36+H37</f>
        <v>11200</v>
      </c>
      <c r="I34" s="307"/>
      <c r="J34" s="307"/>
      <c r="K34" s="307"/>
      <c r="L34" s="307"/>
    </row>
    <row r="35" spans="1:12" ht="81">
      <c r="A35" s="37" t="s">
        <v>230</v>
      </c>
      <c r="B35" s="37" t="s">
        <v>251</v>
      </c>
      <c r="C35" s="37" t="s">
        <v>194</v>
      </c>
      <c r="D35" s="37" t="s">
        <v>593</v>
      </c>
      <c r="E35" s="37" t="s">
        <v>81</v>
      </c>
      <c r="F35" s="38">
        <v>10716.4</v>
      </c>
      <c r="G35" s="38">
        <v>10872</v>
      </c>
      <c r="H35" s="285">
        <v>10872</v>
      </c>
      <c r="I35" s="286"/>
      <c r="J35" s="286"/>
      <c r="K35" s="286"/>
      <c r="L35" s="286"/>
    </row>
    <row r="36" spans="1:12" ht="27">
      <c r="A36" s="37" t="s">
        <v>231</v>
      </c>
      <c r="B36" s="37" t="s">
        <v>251</v>
      </c>
      <c r="C36" s="37" t="s">
        <v>194</v>
      </c>
      <c r="D36" s="37" t="s">
        <v>593</v>
      </c>
      <c r="E36" s="37" t="s">
        <v>177</v>
      </c>
      <c r="F36" s="38">
        <v>323.5</v>
      </c>
      <c r="G36" s="38">
        <v>310</v>
      </c>
      <c r="H36" s="285">
        <v>310</v>
      </c>
      <c r="I36" s="286"/>
      <c r="J36" s="286"/>
      <c r="K36" s="286"/>
      <c r="L36" s="286"/>
    </row>
    <row r="37" spans="1:12" ht="15">
      <c r="A37" s="37" t="s">
        <v>79</v>
      </c>
      <c r="B37" s="37" t="s">
        <v>251</v>
      </c>
      <c r="C37" s="37" t="s">
        <v>194</v>
      </c>
      <c r="D37" s="37" t="s">
        <v>593</v>
      </c>
      <c r="E37" s="37" t="s">
        <v>80</v>
      </c>
      <c r="F37" s="38">
        <v>27</v>
      </c>
      <c r="G37" s="38">
        <v>18</v>
      </c>
      <c r="H37" s="285">
        <v>18</v>
      </c>
      <c r="I37" s="286"/>
      <c r="J37" s="307"/>
      <c r="K37" s="307"/>
      <c r="L37" s="286"/>
    </row>
    <row r="38" spans="1:12" ht="29.25">
      <c r="A38" s="205" t="s">
        <v>128</v>
      </c>
      <c r="B38" s="41" t="s">
        <v>251</v>
      </c>
      <c r="C38" s="41" t="s">
        <v>194</v>
      </c>
      <c r="D38" s="41" t="s">
        <v>551</v>
      </c>
      <c r="E38" s="41"/>
      <c r="F38" s="54">
        <f aca="true" t="shared" si="3" ref="F38:H39">F39</f>
        <v>249</v>
      </c>
      <c r="G38" s="42">
        <f t="shared" si="3"/>
        <v>237</v>
      </c>
      <c r="H38" s="42">
        <f t="shared" si="3"/>
        <v>237</v>
      </c>
      <c r="I38" s="306"/>
      <c r="J38" s="306"/>
      <c r="K38" s="306"/>
      <c r="L38" s="306"/>
    </row>
    <row r="39" spans="1:12" ht="30" customHeight="1">
      <c r="A39" s="206" t="s">
        <v>552</v>
      </c>
      <c r="B39" s="39" t="s">
        <v>251</v>
      </c>
      <c r="C39" s="39" t="s">
        <v>194</v>
      </c>
      <c r="D39" s="39" t="s">
        <v>553</v>
      </c>
      <c r="E39" s="39"/>
      <c r="F39" s="100">
        <f t="shared" si="3"/>
        <v>249</v>
      </c>
      <c r="G39" s="100">
        <f t="shared" si="3"/>
        <v>237</v>
      </c>
      <c r="H39" s="100">
        <f t="shared" si="3"/>
        <v>237</v>
      </c>
      <c r="I39" s="306"/>
      <c r="J39" s="306"/>
      <c r="K39" s="306"/>
      <c r="L39" s="306"/>
    </row>
    <row r="40" spans="1:12" ht="59.25" customHeight="1">
      <c r="A40" s="215" t="s">
        <v>235</v>
      </c>
      <c r="B40" s="216" t="s">
        <v>251</v>
      </c>
      <c r="C40" s="216" t="s">
        <v>194</v>
      </c>
      <c r="D40" s="216" t="s">
        <v>554</v>
      </c>
      <c r="E40" s="39"/>
      <c r="F40" s="100">
        <f>F41+F42</f>
        <v>249</v>
      </c>
      <c r="G40" s="287">
        <f>G41+G42</f>
        <v>237</v>
      </c>
      <c r="H40" s="287">
        <f>H41+H42</f>
        <v>237</v>
      </c>
      <c r="I40" s="306"/>
      <c r="J40" s="306"/>
      <c r="K40" s="306"/>
      <c r="L40" s="306"/>
    </row>
    <row r="41" spans="1:12" ht="54">
      <c r="A41" s="37" t="s">
        <v>110</v>
      </c>
      <c r="B41" s="37" t="s">
        <v>251</v>
      </c>
      <c r="C41" s="37" t="s">
        <v>194</v>
      </c>
      <c r="D41" s="217" t="s">
        <v>554</v>
      </c>
      <c r="E41" s="37" t="s">
        <v>81</v>
      </c>
      <c r="F41" s="43">
        <v>237</v>
      </c>
      <c r="G41" s="43">
        <v>237</v>
      </c>
      <c r="H41" s="43">
        <v>237</v>
      </c>
      <c r="I41" s="306"/>
      <c r="J41" s="306"/>
      <c r="K41" s="306"/>
      <c r="L41" s="306"/>
    </row>
    <row r="42" spans="1:12" ht="29.25">
      <c r="A42" s="205" t="s">
        <v>128</v>
      </c>
      <c r="B42" s="41" t="s">
        <v>251</v>
      </c>
      <c r="C42" s="41" t="s">
        <v>194</v>
      </c>
      <c r="D42" s="41" t="s">
        <v>551</v>
      </c>
      <c r="E42" s="41"/>
      <c r="F42" s="42">
        <f>F43</f>
        <v>12</v>
      </c>
      <c r="G42" s="43"/>
      <c r="H42" s="43"/>
      <c r="I42" s="306"/>
      <c r="J42" s="306"/>
      <c r="K42" s="306"/>
      <c r="L42" s="306"/>
    </row>
    <row r="43" spans="1:12" ht="28.5" hidden="1">
      <c r="A43" s="206" t="s">
        <v>552</v>
      </c>
      <c r="B43" s="39" t="s">
        <v>251</v>
      </c>
      <c r="C43" s="39" t="s">
        <v>194</v>
      </c>
      <c r="D43" s="39" t="s">
        <v>553</v>
      </c>
      <c r="E43" s="39"/>
      <c r="F43" s="100">
        <f>F44</f>
        <v>12</v>
      </c>
      <c r="G43" s="288">
        <f aca="true" t="shared" si="4" ref="F43:H44">G44</f>
        <v>0</v>
      </c>
      <c r="H43" s="288">
        <f t="shared" si="4"/>
        <v>0</v>
      </c>
      <c r="I43" s="306"/>
      <c r="J43" s="306"/>
      <c r="K43" s="306"/>
      <c r="L43" s="306"/>
    </row>
    <row r="44" spans="1:12" ht="36.75" customHeight="1">
      <c r="A44" s="268" t="s">
        <v>411</v>
      </c>
      <c r="B44" s="225" t="s">
        <v>251</v>
      </c>
      <c r="C44" s="225" t="s">
        <v>194</v>
      </c>
      <c r="D44" s="289" t="s">
        <v>242</v>
      </c>
      <c r="E44" s="225"/>
      <c r="F44" s="106">
        <f t="shared" si="4"/>
        <v>12</v>
      </c>
      <c r="G44" s="290">
        <f t="shared" si="4"/>
        <v>0</v>
      </c>
      <c r="H44" s="290">
        <f t="shared" si="4"/>
        <v>0</v>
      </c>
      <c r="I44" s="306"/>
      <c r="J44" s="306"/>
      <c r="K44" s="306"/>
      <c r="L44" s="306"/>
    </row>
    <row r="45" spans="1:12" ht="27">
      <c r="A45" s="37" t="s">
        <v>231</v>
      </c>
      <c r="B45" s="37" t="s">
        <v>251</v>
      </c>
      <c r="C45" s="37" t="s">
        <v>194</v>
      </c>
      <c r="D45" s="291" t="s">
        <v>243</v>
      </c>
      <c r="E45" s="37" t="s">
        <v>177</v>
      </c>
      <c r="F45" s="43">
        <v>12</v>
      </c>
      <c r="G45" s="288"/>
      <c r="H45" s="288"/>
      <c r="I45" s="306"/>
      <c r="J45" s="306"/>
      <c r="K45" s="306"/>
      <c r="L45" s="306"/>
    </row>
    <row r="46" spans="1:12" ht="15">
      <c r="A46" s="41" t="s">
        <v>198</v>
      </c>
      <c r="B46" s="41" t="s">
        <v>251</v>
      </c>
      <c r="C46" s="41" t="s">
        <v>194</v>
      </c>
      <c r="D46" s="218"/>
      <c r="E46" s="41"/>
      <c r="F46" s="46">
        <f>F47+F61+F72+F79+F57+F83+F87</f>
        <v>4183.814</v>
      </c>
      <c r="G46" s="292">
        <f>G47+G61+G72+G79+G57+G83</f>
        <v>4129.114</v>
      </c>
      <c r="H46" s="292">
        <f>H47+H61+H72+H79+H57+H83</f>
        <v>3214.114</v>
      </c>
      <c r="I46" s="306"/>
      <c r="J46" s="306"/>
      <c r="K46" s="306"/>
      <c r="L46" s="306"/>
    </row>
    <row r="47" spans="1:12" ht="28.5">
      <c r="A47" s="209" t="s">
        <v>560</v>
      </c>
      <c r="B47" s="39" t="s">
        <v>251</v>
      </c>
      <c r="C47" s="39" t="s">
        <v>194</v>
      </c>
      <c r="D47" s="224" t="s">
        <v>617</v>
      </c>
      <c r="E47" s="39"/>
      <c r="F47" s="57">
        <f>F48+F53</f>
        <v>1896</v>
      </c>
      <c r="G47" s="293">
        <f>G48+G53</f>
        <v>1896</v>
      </c>
      <c r="H47" s="293">
        <f>H48+H53</f>
        <v>1896</v>
      </c>
      <c r="I47" s="306"/>
      <c r="J47" s="306"/>
      <c r="K47" s="306"/>
      <c r="L47" s="306"/>
    </row>
    <row r="48" spans="1:12" ht="68.25">
      <c r="A48" s="210" t="s">
        <v>561</v>
      </c>
      <c r="B48" s="225" t="s">
        <v>251</v>
      </c>
      <c r="C48" s="225" t="s">
        <v>194</v>
      </c>
      <c r="D48" s="216" t="s">
        <v>618</v>
      </c>
      <c r="E48" s="225"/>
      <c r="F48" s="314">
        <f>F49</f>
        <v>1185</v>
      </c>
      <c r="G48" s="290">
        <f>G49</f>
        <v>1185</v>
      </c>
      <c r="H48" s="290">
        <f>H49</f>
        <v>1185</v>
      </c>
      <c r="I48" s="306"/>
      <c r="J48" s="306"/>
      <c r="K48" s="306"/>
      <c r="L48" s="306"/>
    </row>
    <row r="49" spans="1:12" ht="41.25">
      <c r="A49" s="211" t="s">
        <v>133</v>
      </c>
      <c r="B49" s="37" t="s">
        <v>251</v>
      </c>
      <c r="C49" s="37" t="s">
        <v>194</v>
      </c>
      <c r="D49" s="217" t="s">
        <v>562</v>
      </c>
      <c r="E49" s="37"/>
      <c r="F49" s="43">
        <f>F50+F51+F52</f>
        <v>1185</v>
      </c>
      <c r="G49" s="288">
        <f>G50+G51+G52</f>
        <v>1185</v>
      </c>
      <c r="H49" s="288">
        <f>H50+H51+H52</f>
        <v>1185</v>
      </c>
      <c r="I49" s="306"/>
      <c r="J49" s="306"/>
      <c r="K49" s="306"/>
      <c r="L49" s="306"/>
    </row>
    <row r="50" spans="1:12" ht="54">
      <c r="A50" s="253" t="s">
        <v>110</v>
      </c>
      <c r="B50" s="37" t="s">
        <v>251</v>
      </c>
      <c r="C50" s="37" t="s">
        <v>194</v>
      </c>
      <c r="D50" s="217" t="s">
        <v>562</v>
      </c>
      <c r="E50" s="37" t="s">
        <v>81</v>
      </c>
      <c r="F50" s="43">
        <v>1078</v>
      </c>
      <c r="G50" s="288">
        <v>1078</v>
      </c>
      <c r="H50" s="288">
        <v>1078</v>
      </c>
      <c r="I50" s="306"/>
      <c r="J50" s="306"/>
      <c r="K50" s="306"/>
      <c r="L50" s="306"/>
    </row>
    <row r="51" spans="1:12" ht="27">
      <c r="A51" s="253" t="s">
        <v>231</v>
      </c>
      <c r="B51" s="37" t="s">
        <v>251</v>
      </c>
      <c r="C51" s="37" t="s">
        <v>194</v>
      </c>
      <c r="D51" s="217" t="s">
        <v>562</v>
      </c>
      <c r="E51" s="37" t="s">
        <v>177</v>
      </c>
      <c r="F51" s="43">
        <v>107</v>
      </c>
      <c r="G51" s="288">
        <v>107</v>
      </c>
      <c r="H51" s="288">
        <v>107</v>
      </c>
      <c r="I51" s="306"/>
      <c r="J51" s="306"/>
      <c r="K51" s="306"/>
      <c r="L51" s="306"/>
    </row>
    <row r="52" spans="1:12" ht="15" hidden="1">
      <c r="A52" s="253" t="s">
        <v>79</v>
      </c>
      <c r="B52" s="37" t="s">
        <v>251</v>
      </c>
      <c r="C52" s="37" t="s">
        <v>194</v>
      </c>
      <c r="D52" s="217" t="s">
        <v>562</v>
      </c>
      <c r="E52" s="37" t="s">
        <v>80</v>
      </c>
      <c r="F52" s="43"/>
      <c r="G52" s="288"/>
      <c r="H52" s="288"/>
      <c r="I52" s="306"/>
      <c r="J52" s="306"/>
      <c r="K52" s="306"/>
      <c r="L52" s="306"/>
    </row>
    <row r="53" spans="1:12" ht="97.5" customHeight="1">
      <c r="A53" s="264" t="s">
        <v>288</v>
      </c>
      <c r="B53" s="225" t="s">
        <v>594</v>
      </c>
      <c r="C53" s="225" t="s">
        <v>194</v>
      </c>
      <c r="D53" s="265" t="s">
        <v>563</v>
      </c>
      <c r="E53" s="225"/>
      <c r="F53" s="106">
        <f>F54</f>
        <v>711</v>
      </c>
      <c r="G53" s="290">
        <f>G54</f>
        <v>711</v>
      </c>
      <c r="H53" s="290">
        <f>H54</f>
        <v>711</v>
      </c>
      <c r="I53" s="306"/>
      <c r="J53" s="306"/>
      <c r="K53" s="306"/>
      <c r="L53" s="306"/>
    </row>
    <row r="54" spans="1:12" ht="63.75" customHeight="1">
      <c r="A54" s="253" t="s">
        <v>134</v>
      </c>
      <c r="B54" s="37" t="s">
        <v>251</v>
      </c>
      <c r="C54" s="37" t="s">
        <v>194</v>
      </c>
      <c r="D54" s="222" t="s">
        <v>564</v>
      </c>
      <c r="E54" s="37"/>
      <c r="F54" s="43">
        <f>F55+F56</f>
        <v>711</v>
      </c>
      <c r="G54" s="288">
        <f>G55+G56</f>
        <v>711</v>
      </c>
      <c r="H54" s="288">
        <f>H55+H56</f>
        <v>711</v>
      </c>
      <c r="I54" s="306"/>
      <c r="J54" s="306"/>
      <c r="K54" s="306"/>
      <c r="L54" s="306"/>
    </row>
    <row r="55" spans="1:12" ht="81">
      <c r="A55" s="37" t="s">
        <v>230</v>
      </c>
      <c r="B55" s="37" t="s">
        <v>251</v>
      </c>
      <c r="C55" s="37" t="s">
        <v>194</v>
      </c>
      <c r="D55" s="222" t="s">
        <v>564</v>
      </c>
      <c r="E55" s="37" t="s">
        <v>81</v>
      </c>
      <c r="F55" s="43">
        <v>711</v>
      </c>
      <c r="G55" s="288">
        <v>711</v>
      </c>
      <c r="H55" s="288">
        <v>711</v>
      </c>
      <c r="I55" s="306"/>
      <c r="J55" s="306"/>
      <c r="K55" s="306"/>
      <c r="L55" s="306"/>
    </row>
    <row r="56" spans="1:12" ht="27" hidden="1">
      <c r="A56" s="37" t="s">
        <v>231</v>
      </c>
      <c r="B56" s="37" t="s">
        <v>251</v>
      </c>
      <c r="C56" s="37" t="s">
        <v>194</v>
      </c>
      <c r="D56" s="222" t="s">
        <v>564</v>
      </c>
      <c r="E56" s="37" t="s">
        <v>177</v>
      </c>
      <c r="F56" s="43"/>
      <c r="G56" s="288"/>
      <c r="H56" s="288"/>
      <c r="I56" s="306"/>
      <c r="J56" s="306"/>
      <c r="K56" s="306"/>
      <c r="L56" s="306"/>
    </row>
    <row r="57" spans="1:12" ht="90">
      <c r="A57" s="231" t="s">
        <v>97</v>
      </c>
      <c r="B57" s="37" t="s">
        <v>251</v>
      </c>
      <c r="C57" s="39" t="s">
        <v>194</v>
      </c>
      <c r="D57" s="39" t="s">
        <v>589</v>
      </c>
      <c r="E57" s="39"/>
      <c r="F57" s="53">
        <f>F58</f>
        <v>10</v>
      </c>
      <c r="G57" s="288">
        <f aca="true" t="shared" si="5" ref="G57:H59">G58</f>
        <v>0</v>
      </c>
      <c r="H57" s="288">
        <f t="shared" si="5"/>
        <v>0</v>
      </c>
      <c r="I57" s="306"/>
      <c r="J57" s="306"/>
      <c r="K57" s="306"/>
      <c r="L57" s="306"/>
    </row>
    <row r="58" spans="1:12" ht="105">
      <c r="A58" s="254" t="s">
        <v>586</v>
      </c>
      <c r="B58" s="37" t="s">
        <v>251</v>
      </c>
      <c r="C58" s="39" t="s">
        <v>194</v>
      </c>
      <c r="D58" s="39" t="s">
        <v>407</v>
      </c>
      <c r="E58" s="39"/>
      <c r="F58" s="43">
        <f>F59</f>
        <v>10</v>
      </c>
      <c r="G58" s="288">
        <f t="shared" si="5"/>
        <v>0</v>
      </c>
      <c r="H58" s="288">
        <f t="shared" si="5"/>
        <v>0</v>
      </c>
      <c r="I58" s="306"/>
      <c r="J58" s="306"/>
      <c r="K58" s="306"/>
      <c r="L58" s="306"/>
    </row>
    <row r="59" spans="1:12" ht="40.5">
      <c r="A59" s="37" t="s">
        <v>126</v>
      </c>
      <c r="B59" s="37" t="s">
        <v>251</v>
      </c>
      <c r="C59" s="37" t="s">
        <v>194</v>
      </c>
      <c r="D59" s="37" t="s">
        <v>587</v>
      </c>
      <c r="E59" s="37"/>
      <c r="F59" s="43">
        <f>F60</f>
        <v>10</v>
      </c>
      <c r="G59" s="288">
        <f t="shared" si="5"/>
        <v>0</v>
      </c>
      <c r="H59" s="288">
        <f t="shared" si="5"/>
        <v>0</v>
      </c>
      <c r="I59" s="306"/>
      <c r="J59" s="306"/>
      <c r="K59" s="306"/>
      <c r="L59" s="306"/>
    </row>
    <row r="60" spans="1:12" ht="27">
      <c r="A60" s="37" t="s">
        <v>231</v>
      </c>
      <c r="B60" s="37" t="s">
        <v>251</v>
      </c>
      <c r="C60" s="37" t="s">
        <v>194</v>
      </c>
      <c r="D60" s="37" t="s">
        <v>587</v>
      </c>
      <c r="E60" s="37" t="s">
        <v>177</v>
      </c>
      <c r="F60" s="43">
        <v>10</v>
      </c>
      <c r="G60" s="288"/>
      <c r="H60" s="288"/>
      <c r="I60" s="306"/>
      <c r="J60" s="306"/>
      <c r="K60" s="306"/>
      <c r="L60" s="306"/>
    </row>
    <row r="61" spans="1:12" ht="65.25" customHeight="1">
      <c r="A61" s="220" t="s">
        <v>477</v>
      </c>
      <c r="B61" s="294" t="s">
        <v>251</v>
      </c>
      <c r="C61" s="294" t="s">
        <v>194</v>
      </c>
      <c r="D61" s="294" t="s">
        <v>53</v>
      </c>
      <c r="E61" s="223"/>
      <c r="F61" s="315">
        <f>F66+F62</f>
        <v>964.114</v>
      </c>
      <c r="G61" s="295">
        <f>G66+G62</f>
        <v>824.114</v>
      </c>
      <c r="H61" s="295">
        <f>H66+H62</f>
        <v>844.114</v>
      </c>
      <c r="I61" s="306"/>
      <c r="J61" s="306"/>
      <c r="K61" s="306"/>
      <c r="L61" s="306"/>
    </row>
    <row r="62" spans="1:12" ht="76.5" customHeight="1">
      <c r="A62" s="214" t="s">
        <v>478</v>
      </c>
      <c r="B62" s="222" t="s">
        <v>251</v>
      </c>
      <c r="C62" s="222" t="s">
        <v>194</v>
      </c>
      <c r="D62" s="222" t="s">
        <v>681</v>
      </c>
      <c r="E62" s="37"/>
      <c r="F62" s="38">
        <f>F63</f>
        <v>365</v>
      </c>
      <c r="G62" s="296">
        <f>G63</f>
        <v>365</v>
      </c>
      <c r="H62" s="296">
        <f>H63</f>
        <v>365</v>
      </c>
      <c r="I62" s="306"/>
      <c r="J62" s="306"/>
      <c r="K62" s="306"/>
      <c r="L62" s="306"/>
    </row>
    <row r="63" spans="1:12" ht="37.5" customHeight="1">
      <c r="A63" s="37" t="s">
        <v>125</v>
      </c>
      <c r="B63" s="222" t="s">
        <v>251</v>
      </c>
      <c r="C63" s="222" t="s">
        <v>194</v>
      </c>
      <c r="D63" s="222" t="s">
        <v>507</v>
      </c>
      <c r="E63" s="37"/>
      <c r="F63" s="38">
        <f>F64+F65</f>
        <v>365</v>
      </c>
      <c r="G63" s="296">
        <f>G64+G65</f>
        <v>365</v>
      </c>
      <c r="H63" s="296">
        <f>H64+H65</f>
        <v>365</v>
      </c>
      <c r="I63" s="306"/>
      <c r="J63" s="306"/>
      <c r="K63" s="306"/>
      <c r="L63" s="306"/>
    </row>
    <row r="64" spans="1:12" ht="78" customHeight="1">
      <c r="A64" s="37" t="s">
        <v>230</v>
      </c>
      <c r="B64" s="222" t="s">
        <v>251</v>
      </c>
      <c r="C64" s="222" t="s">
        <v>194</v>
      </c>
      <c r="D64" s="222" t="s">
        <v>507</v>
      </c>
      <c r="E64" s="37" t="s">
        <v>81</v>
      </c>
      <c r="F64" s="38">
        <v>339</v>
      </c>
      <c r="G64" s="296">
        <v>339</v>
      </c>
      <c r="H64" s="296">
        <v>339</v>
      </c>
      <c r="I64" s="306"/>
      <c r="J64" s="306"/>
      <c r="K64" s="306"/>
      <c r="L64" s="306"/>
    </row>
    <row r="65" spans="1:12" s="115" customFormat="1" ht="33.75" customHeight="1">
      <c r="A65" s="37" t="s">
        <v>231</v>
      </c>
      <c r="B65" s="222" t="s">
        <v>251</v>
      </c>
      <c r="C65" s="222" t="s">
        <v>194</v>
      </c>
      <c r="D65" s="222" t="s">
        <v>507</v>
      </c>
      <c r="E65" s="37" t="s">
        <v>177</v>
      </c>
      <c r="F65" s="38">
        <v>26</v>
      </c>
      <c r="G65" s="296">
        <v>26</v>
      </c>
      <c r="H65" s="296">
        <v>26</v>
      </c>
      <c r="I65" s="303"/>
      <c r="J65" s="303"/>
      <c r="K65" s="303"/>
      <c r="L65" s="303"/>
    </row>
    <row r="66" spans="1:12" ht="108.75">
      <c r="A66" s="308" t="s">
        <v>84</v>
      </c>
      <c r="B66" s="37" t="s">
        <v>251</v>
      </c>
      <c r="C66" s="37" t="s">
        <v>194</v>
      </c>
      <c r="D66" s="222" t="s">
        <v>394</v>
      </c>
      <c r="E66" s="37"/>
      <c r="F66" s="38">
        <f>F67+F70</f>
        <v>599.114</v>
      </c>
      <c r="G66" s="296">
        <f>G67+G70</f>
        <v>459.114</v>
      </c>
      <c r="H66" s="296">
        <f>H67+H70</f>
        <v>479.114</v>
      </c>
      <c r="I66" s="306"/>
      <c r="J66" s="306"/>
      <c r="K66" s="306"/>
      <c r="L66" s="306"/>
    </row>
    <row r="67" spans="1:12" ht="30" customHeight="1">
      <c r="A67" s="217" t="s">
        <v>234</v>
      </c>
      <c r="B67" s="37" t="s">
        <v>251</v>
      </c>
      <c r="C67" s="37" t="s">
        <v>194</v>
      </c>
      <c r="D67" s="217" t="s">
        <v>555</v>
      </c>
      <c r="E67" s="37"/>
      <c r="F67" s="38">
        <f>F68+F69</f>
        <v>259.114</v>
      </c>
      <c r="G67" s="296">
        <f>G68+G69</f>
        <v>259.114</v>
      </c>
      <c r="H67" s="296">
        <f>H68+H69</f>
        <v>259.114</v>
      </c>
      <c r="I67" s="306"/>
      <c r="J67" s="306"/>
      <c r="K67" s="306"/>
      <c r="L67" s="306"/>
    </row>
    <row r="68" spans="1:12" ht="81">
      <c r="A68" s="37" t="s">
        <v>230</v>
      </c>
      <c r="B68" s="37" t="s">
        <v>251</v>
      </c>
      <c r="C68" s="37" t="s">
        <v>194</v>
      </c>
      <c r="D68" s="217" t="s">
        <v>555</v>
      </c>
      <c r="E68" s="37" t="s">
        <v>81</v>
      </c>
      <c r="F68" s="43">
        <v>197.5</v>
      </c>
      <c r="G68" s="43">
        <v>197.5</v>
      </c>
      <c r="H68" s="43">
        <v>197.5</v>
      </c>
      <c r="I68" s="306"/>
      <c r="J68" s="306"/>
      <c r="K68" s="306"/>
      <c r="L68" s="306"/>
    </row>
    <row r="69" spans="1:12" ht="27">
      <c r="A69" s="37" t="s">
        <v>231</v>
      </c>
      <c r="B69" s="37" t="s">
        <v>251</v>
      </c>
      <c r="C69" s="37" t="s">
        <v>194</v>
      </c>
      <c r="D69" s="217" t="s">
        <v>555</v>
      </c>
      <c r="E69" s="37" t="s">
        <v>177</v>
      </c>
      <c r="F69" s="43">
        <v>61.614</v>
      </c>
      <c r="G69" s="288">
        <v>61.614</v>
      </c>
      <c r="H69" s="288">
        <v>61.614</v>
      </c>
      <c r="I69" s="306"/>
      <c r="J69" s="306"/>
      <c r="K69" s="306"/>
      <c r="L69" s="306"/>
    </row>
    <row r="70" spans="1:12" ht="36.75" customHeight="1">
      <c r="A70" s="37" t="s">
        <v>495</v>
      </c>
      <c r="B70" s="37" t="s">
        <v>251</v>
      </c>
      <c r="C70" s="37" t="s">
        <v>194</v>
      </c>
      <c r="D70" s="217" t="s">
        <v>508</v>
      </c>
      <c r="E70" s="37"/>
      <c r="F70" s="43">
        <f>F71</f>
        <v>340</v>
      </c>
      <c r="G70" s="43">
        <f>G71</f>
        <v>200</v>
      </c>
      <c r="H70" s="43">
        <f>H71</f>
        <v>220</v>
      </c>
      <c r="I70" s="306"/>
      <c r="J70" s="306"/>
      <c r="K70" s="306"/>
      <c r="L70" s="306"/>
    </row>
    <row r="71" spans="1:12" ht="27">
      <c r="A71" s="37" t="s">
        <v>231</v>
      </c>
      <c r="B71" s="37" t="s">
        <v>251</v>
      </c>
      <c r="C71" s="37" t="s">
        <v>194</v>
      </c>
      <c r="D71" s="217" t="s">
        <v>508</v>
      </c>
      <c r="E71" s="37" t="s">
        <v>177</v>
      </c>
      <c r="F71" s="43">
        <v>340</v>
      </c>
      <c r="G71" s="288">
        <v>200</v>
      </c>
      <c r="H71" s="288">
        <v>220</v>
      </c>
      <c r="I71" s="306"/>
      <c r="J71" s="306"/>
      <c r="K71" s="306"/>
      <c r="L71" s="306"/>
    </row>
    <row r="72" spans="1:12" ht="63" customHeight="1">
      <c r="A72" s="207" t="s">
        <v>148</v>
      </c>
      <c r="B72" s="39" t="s">
        <v>251</v>
      </c>
      <c r="C72" s="39" t="s">
        <v>194</v>
      </c>
      <c r="D72" s="224" t="s">
        <v>565</v>
      </c>
      <c r="E72" s="39"/>
      <c r="F72" s="57">
        <f>F73+F76</f>
        <v>240.2</v>
      </c>
      <c r="G72" s="293">
        <f aca="true" t="shared" si="6" ref="F72:H74">G73</f>
        <v>237</v>
      </c>
      <c r="H72" s="293">
        <f t="shared" si="6"/>
        <v>237</v>
      </c>
      <c r="I72" s="306"/>
      <c r="J72" s="306"/>
      <c r="K72" s="306"/>
      <c r="L72" s="306"/>
    </row>
    <row r="73" spans="1:12" ht="88.5" customHeight="1">
      <c r="A73" s="214" t="s">
        <v>599</v>
      </c>
      <c r="B73" s="225" t="s">
        <v>251</v>
      </c>
      <c r="C73" s="225" t="s">
        <v>194</v>
      </c>
      <c r="D73" s="216" t="s">
        <v>410</v>
      </c>
      <c r="E73" s="225"/>
      <c r="F73" s="314">
        <f t="shared" si="6"/>
        <v>237</v>
      </c>
      <c r="G73" s="290">
        <f t="shared" si="6"/>
        <v>237</v>
      </c>
      <c r="H73" s="290">
        <f t="shared" si="6"/>
        <v>237</v>
      </c>
      <c r="I73" s="306"/>
      <c r="J73" s="306"/>
      <c r="K73" s="306"/>
      <c r="L73" s="306"/>
    </row>
    <row r="74" spans="1:12" ht="60.75" customHeight="1">
      <c r="A74" s="37" t="s">
        <v>132</v>
      </c>
      <c r="B74" s="37" t="s">
        <v>251</v>
      </c>
      <c r="C74" s="37" t="s">
        <v>194</v>
      </c>
      <c r="D74" s="226" t="s">
        <v>566</v>
      </c>
      <c r="E74" s="37"/>
      <c r="F74" s="43">
        <f t="shared" si="6"/>
        <v>237</v>
      </c>
      <c r="G74" s="288">
        <f t="shared" si="6"/>
        <v>237</v>
      </c>
      <c r="H74" s="288">
        <f t="shared" si="6"/>
        <v>237</v>
      </c>
      <c r="I74" s="306"/>
      <c r="J74" s="306"/>
      <c r="K74" s="306"/>
      <c r="L74" s="306"/>
    </row>
    <row r="75" spans="1:12" ht="81">
      <c r="A75" s="37" t="s">
        <v>230</v>
      </c>
      <c r="B75" s="37" t="s">
        <v>251</v>
      </c>
      <c r="C75" s="37" t="s">
        <v>194</v>
      </c>
      <c r="D75" s="217" t="s">
        <v>566</v>
      </c>
      <c r="E75" s="37" t="s">
        <v>81</v>
      </c>
      <c r="F75" s="43">
        <v>237</v>
      </c>
      <c r="G75" s="288">
        <v>237</v>
      </c>
      <c r="H75" s="288">
        <v>237</v>
      </c>
      <c r="I75" s="306"/>
      <c r="J75" s="306"/>
      <c r="K75" s="306"/>
      <c r="L75" s="306"/>
    </row>
    <row r="76" spans="1:12" ht="75" customHeight="1">
      <c r="A76" s="214" t="s">
        <v>285</v>
      </c>
      <c r="B76" s="37" t="s">
        <v>251</v>
      </c>
      <c r="C76" s="37" t="s">
        <v>194</v>
      </c>
      <c r="D76" s="217" t="s">
        <v>698</v>
      </c>
      <c r="E76" s="37"/>
      <c r="F76" s="53">
        <v>3.2</v>
      </c>
      <c r="G76" s="288"/>
      <c r="H76" s="288"/>
      <c r="I76" s="306"/>
      <c r="J76" s="306"/>
      <c r="K76" s="306"/>
      <c r="L76" s="306"/>
    </row>
    <row r="77" spans="1:12" ht="47.25" customHeight="1">
      <c r="A77" s="37" t="s">
        <v>497</v>
      </c>
      <c r="B77" s="37" t="s">
        <v>251</v>
      </c>
      <c r="C77" s="37" t="s">
        <v>194</v>
      </c>
      <c r="D77" s="217" t="s">
        <v>502</v>
      </c>
      <c r="E77" s="37"/>
      <c r="F77" s="43">
        <f>F78</f>
        <v>3.2</v>
      </c>
      <c r="G77" s="288"/>
      <c r="H77" s="288"/>
      <c r="I77" s="306"/>
      <c r="J77" s="306"/>
      <c r="K77" s="306"/>
      <c r="L77" s="306"/>
    </row>
    <row r="78" spans="1:12" ht="31.5" customHeight="1">
      <c r="A78" s="37" t="s">
        <v>231</v>
      </c>
      <c r="B78" s="37" t="s">
        <v>251</v>
      </c>
      <c r="C78" s="37" t="s">
        <v>194</v>
      </c>
      <c r="D78" s="217" t="s">
        <v>502</v>
      </c>
      <c r="E78" s="37" t="s">
        <v>177</v>
      </c>
      <c r="F78" s="43">
        <v>3.2</v>
      </c>
      <c r="G78" s="288"/>
      <c r="H78" s="288"/>
      <c r="I78" s="306"/>
      <c r="J78" s="306"/>
      <c r="K78" s="306"/>
      <c r="L78" s="306"/>
    </row>
    <row r="79" spans="1:12" ht="28.5">
      <c r="A79" s="206" t="s">
        <v>188</v>
      </c>
      <c r="B79" s="39" t="s">
        <v>251</v>
      </c>
      <c r="C79" s="39" t="s">
        <v>194</v>
      </c>
      <c r="D79" s="39" t="s">
        <v>556</v>
      </c>
      <c r="E79" s="39"/>
      <c r="F79" s="97">
        <f aca="true" t="shared" si="7" ref="F79:H81">F80</f>
        <v>237</v>
      </c>
      <c r="G79" s="283">
        <f t="shared" si="7"/>
        <v>237</v>
      </c>
      <c r="H79" s="283">
        <f t="shared" si="7"/>
        <v>237</v>
      </c>
      <c r="I79" s="306"/>
      <c r="J79" s="306"/>
      <c r="K79" s="306"/>
      <c r="L79" s="306"/>
    </row>
    <row r="80" spans="1:12" ht="41.25">
      <c r="A80" s="308" t="s">
        <v>557</v>
      </c>
      <c r="B80" s="37" t="s">
        <v>251</v>
      </c>
      <c r="C80" s="37" t="s">
        <v>194</v>
      </c>
      <c r="D80" s="37" t="s">
        <v>558</v>
      </c>
      <c r="E80" s="37"/>
      <c r="F80" s="38">
        <f t="shared" si="7"/>
        <v>237</v>
      </c>
      <c r="G80" s="296">
        <f t="shared" si="7"/>
        <v>237</v>
      </c>
      <c r="H80" s="296">
        <f t="shared" si="7"/>
        <v>237</v>
      </c>
      <c r="I80" s="306"/>
      <c r="J80" s="306"/>
      <c r="K80" s="306"/>
      <c r="L80" s="306"/>
    </row>
    <row r="81" spans="1:12" ht="28.5" customHeight="1">
      <c r="A81" s="217" t="s">
        <v>233</v>
      </c>
      <c r="B81" s="37" t="s">
        <v>594</v>
      </c>
      <c r="C81" s="37" t="s">
        <v>194</v>
      </c>
      <c r="D81" s="37" t="s">
        <v>559</v>
      </c>
      <c r="E81" s="37"/>
      <c r="F81" s="38">
        <f t="shared" si="7"/>
        <v>237</v>
      </c>
      <c r="G81" s="296">
        <f t="shared" si="7"/>
        <v>237</v>
      </c>
      <c r="H81" s="296">
        <f t="shared" si="7"/>
        <v>237</v>
      </c>
      <c r="I81" s="306"/>
      <c r="J81" s="306"/>
      <c r="K81" s="306"/>
      <c r="L81" s="306"/>
    </row>
    <row r="82" spans="1:12" ht="81">
      <c r="A82" s="37" t="s">
        <v>230</v>
      </c>
      <c r="B82" s="37" t="s">
        <v>251</v>
      </c>
      <c r="C82" s="37" t="s">
        <v>194</v>
      </c>
      <c r="D82" s="37" t="s">
        <v>559</v>
      </c>
      <c r="E82" s="37" t="s">
        <v>81</v>
      </c>
      <c r="F82" s="43">
        <v>237</v>
      </c>
      <c r="G82" s="43">
        <v>237</v>
      </c>
      <c r="H82" s="43">
        <v>237</v>
      </c>
      <c r="I82" s="306"/>
      <c r="J82" s="306"/>
      <c r="K82" s="306"/>
      <c r="L82" s="306"/>
    </row>
    <row r="83" spans="1:14" ht="73.5" customHeight="1">
      <c r="A83" s="39" t="s">
        <v>45</v>
      </c>
      <c r="B83" s="39" t="s">
        <v>251</v>
      </c>
      <c r="C83" s="39" t="s">
        <v>194</v>
      </c>
      <c r="D83" s="39" t="s">
        <v>709</v>
      </c>
      <c r="E83" s="39"/>
      <c r="F83" s="97">
        <f aca="true" t="shared" si="8" ref="F83:H85">F84</f>
        <v>829</v>
      </c>
      <c r="G83" s="40">
        <f t="shared" si="8"/>
        <v>935</v>
      </c>
      <c r="H83" s="40">
        <f t="shared" si="8"/>
        <v>0</v>
      </c>
      <c r="I83" s="369"/>
      <c r="J83" s="375"/>
      <c r="K83" s="360"/>
      <c r="L83" s="360"/>
      <c r="M83" s="71"/>
      <c r="N83" s="71"/>
    </row>
    <row r="84" spans="1:12" ht="119.25" customHeight="1">
      <c r="A84" s="214" t="s">
        <v>712</v>
      </c>
      <c r="B84" s="39" t="s">
        <v>251</v>
      </c>
      <c r="C84" s="39" t="s">
        <v>194</v>
      </c>
      <c r="D84" s="39" t="s">
        <v>6</v>
      </c>
      <c r="E84" s="39"/>
      <c r="F84" s="40">
        <f t="shared" si="8"/>
        <v>829</v>
      </c>
      <c r="G84" s="40">
        <f t="shared" si="8"/>
        <v>935</v>
      </c>
      <c r="H84" s="40">
        <f t="shared" si="8"/>
        <v>0</v>
      </c>
      <c r="I84" s="306"/>
      <c r="J84" s="306"/>
      <c r="K84" s="306"/>
      <c r="L84" s="306"/>
    </row>
    <row r="85" spans="1:12" ht="41.25">
      <c r="A85" s="217" t="s">
        <v>660</v>
      </c>
      <c r="B85" s="37" t="s">
        <v>251</v>
      </c>
      <c r="C85" s="37" t="s">
        <v>194</v>
      </c>
      <c r="D85" s="37" t="s">
        <v>719</v>
      </c>
      <c r="E85" s="37"/>
      <c r="F85" s="38">
        <f t="shared" si="8"/>
        <v>829</v>
      </c>
      <c r="G85" s="38">
        <f t="shared" si="8"/>
        <v>935</v>
      </c>
      <c r="H85" s="38">
        <f t="shared" si="8"/>
        <v>0</v>
      </c>
      <c r="I85" s="306"/>
      <c r="J85" s="306"/>
      <c r="K85" s="306"/>
      <c r="L85" s="306"/>
    </row>
    <row r="86" spans="1:12" ht="27">
      <c r="A86" s="37" t="s">
        <v>231</v>
      </c>
      <c r="B86" s="37" t="s">
        <v>251</v>
      </c>
      <c r="C86" s="37" t="s">
        <v>194</v>
      </c>
      <c r="D86" s="37" t="s">
        <v>719</v>
      </c>
      <c r="E86" s="37" t="s">
        <v>177</v>
      </c>
      <c r="F86" s="43">
        <v>829</v>
      </c>
      <c r="G86" s="43">
        <v>935</v>
      </c>
      <c r="H86" s="43"/>
      <c r="I86" s="306"/>
      <c r="J86" s="306"/>
      <c r="K86" s="306"/>
      <c r="L86" s="306"/>
    </row>
    <row r="87" spans="1:12" ht="54.75">
      <c r="A87" s="213" t="s">
        <v>122</v>
      </c>
      <c r="B87" s="41" t="s">
        <v>251</v>
      </c>
      <c r="C87" s="41" t="s">
        <v>194</v>
      </c>
      <c r="D87" s="41" t="s">
        <v>32</v>
      </c>
      <c r="E87" s="41"/>
      <c r="F87" s="55">
        <f aca="true" t="shared" si="9" ref="F87:H88">F88</f>
        <v>7.5</v>
      </c>
      <c r="G87" s="46" t="e">
        <f t="shared" si="9"/>
        <v>#REF!</v>
      </c>
      <c r="H87" s="46" t="e">
        <f t="shared" si="9"/>
        <v>#REF!</v>
      </c>
      <c r="I87" s="306"/>
      <c r="J87" s="306"/>
      <c r="K87" s="306"/>
      <c r="L87" s="306"/>
    </row>
    <row r="88" spans="1:12" ht="81">
      <c r="A88" s="227" t="s">
        <v>273</v>
      </c>
      <c r="B88" s="37" t="s">
        <v>251</v>
      </c>
      <c r="C88" s="37" t="s">
        <v>194</v>
      </c>
      <c r="D88" s="37" t="s">
        <v>465</v>
      </c>
      <c r="E88" s="37"/>
      <c r="F88" s="43">
        <f t="shared" si="9"/>
        <v>7.5</v>
      </c>
      <c r="G88" s="43" t="e">
        <f t="shared" si="9"/>
        <v>#REF!</v>
      </c>
      <c r="H88" s="43" t="e">
        <f t="shared" si="9"/>
        <v>#REF!</v>
      </c>
      <c r="I88" s="306"/>
      <c r="J88" s="306"/>
      <c r="K88" s="306"/>
      <c r="L88" s="306"/>
    </row>
    <row r="89" spans="1:12" ht="40.5">
      <c r="A89" s="37" t="s">
        <v>123</v>
      </c>
      <c r="B89" s="37" t="s">
        <v>251</v>
      </c>
      <c r="C89" s="37" t="s">
        <v>194</v>
      </c>
      <c r="D89" s="37" t="s">
        <v>277</v>
      </c>
      <c r="E89" s="37"/>
      <c r="F89" s="44">
        <f>F90</f>
        <v>7.5</v>
      </c>
      <c r="G89" s="44" t="e">
        <f>#REF!</f>
        <v>#REF!</v>
      </c>
      <c r="H89" s="44" t="e">
        <f>#REF!</f>
        <v>#REF!</v>
      </c>
      <c r="I89" s="306"/>
      <c r="J89" s="306"/>
      <c r="K89" s="306"/>
      <c r="L89" s="306"/>
    </row>
    <row r="90" spans="1:12" ht="27">
      <c r="A90" s="37" t="s">
        <v>176</v>
      </c>
      <c r="B90" s="37" t="s">
        <v>251</v>
      </c>
      <c r="C90" s="37" t="s">
        <v>194</v>
      </c>
      <c r="D90" s="37" t="s">
        <v>277</v>
      </c>
      <c r="E90" s="37" t="s">
        <v>177</v>
      </c>
      <c r="F90" s="44">
        <v>7.5</v>
      </c>
      <c r="G90" s="44"/>
      <c r="H90" s="44"/>
      <c r="I90" s="306"/>
      <c r="J90" s="306"/>
      <c r="K90" s="306"/>
      <c r="L90" s="306"/>
    </row>
    <row r="91" spans="1:12" ht="54">
      <c r="A91" s="41" t="s">
        <v>257</v>
      </c>
      <c r="B91" s="41" t="s">
        <v>251</v>
      </c>
      <c r="C91" s="41" t="s">
        <v>195</v>
      </c>
      <c r="D91" s="37"/>
      <c r="E91" s="37"/>
      <c r="F91" s="316">
        <f>F92+F98</f>
        <v>2431</v>
      </c>
      <c r="G91" s="44">
        <f>G92+G98</f>
        <v>2391</v>
      </c>
      <c r="H91" s="44">
        <f>H92+H98</f>
        <v>2221</v>
      </c>
      <c r="I91" s="306"/>
      <c r="J91" s="306"/>
      <c r="K91" s="306"/>
      <c r="L91" s="306"/>
    </row>
    <row r="92" spans="1:12" ht="27.75">
      <c r="A92" s="213" t="s">
        <v>328</v>
      </c>
      <c r="B92" s="41" t="s">
        <v>251</v>
      </c>
      <c r="C92" s="41" t="s">
        <v>195</v>
      </c>
      <c r="D92" s="41" t="s">
        <v>591</v>
      </c>
      <c r="E92" s="37"/>
      <c r="F92" s="316">
        <f aca="true" t="shared" si="10" ref="F92:H93">F93</f>
        <v>2261</v>
      </c>
      <c r="G92" s="44">
        <f t="shared" si="10"/>
        <v>2221</v>
      </c>
      <c r="H92" s="44">
        <f t="shared" si="10"/>
        <v>2221</v>
      </c>
      <c r="I92" s="306"/>
      <c r="J92" s="306"/>
      <c r="K92" s="306"/>
      <c r="L92" s="306"/>
    </row>
    <row r="93" spans="1:12" ht="27.75">
      <c r="A93" s="214" t="s">
        <v>329</v>
      </c>
      <c r="B93" s="39" t="s">
        <v>251</v>
      </c>
      <c r="C93" s="39" t="s">
        <v>195</v>
      </c>
      <c r="D93" s="39" t="s">
        <v>592</v>
      </c>
      <c r="E93" s="37"/>
      <c r="F93" s="44">
        <f t="shared" si="10"/>
        <v>2261</v>
      </c>
      <c r="G93" s="44">
        <f t="shared" si="10"/>
        <v>2221</v>
      </c>
      <c r="H93" s="44">
        <f t="shared" si="10"/>
        <v>2221</v>
      </c>
      <c r="I93" s="306"/>
      <c r="J93" s="306"/>
      <c r="K93" s="306"/>
      <c r="L93" s="306"/>
    </row>
    <row r="94" spans="1:12" ht="27">
      <c r="A94" s="37" t="s">
        <v>125</v>
      </c>
      <c r="B94" s="37" t="s">
        <v>251</v>
      </c>
      <c r="C94" s="37" t="s">
        <v>195</v>
      </c>
      <c r="D94" s="37" t="s">
        <v>593</v>
      </c>
      <c r="E94" s="37"/>
      <c r="F94" s="38">
        <f>F95+F96+F97</f>
        <v>2261</v>
      </c>
      <c r="G94" s="38">
        <f>G95+G96+G97</f>
        <v>2221</v>
      </c>
      <c r="H94" s="38">
        <f>H95+H96+H97</f>
        <v>2221</v>
      </c>
      <c r="I94" s="306"/>
      <c r="J94" s="306"/>
      <c r="K94" s="306"/>
      <c r="L94" s="306"/>
    </row>
    <row r="95" spans="1:12" ht="81">
      <c r="A95" s="37" t="s">
        <v>230</v>
      </c>
      <c r="B95" s="37" t="s">
        <v>251</v>
      </c>
      <c r="C95" s="37" t="s">
        <v>195</v>
      </c>
      <c r="D95" s="37" t="s">
        <v>593</v>
      </c>
      <c r="E95" s="37" t="s">
        <v>81</v>
      </c>
      <c r="F95" s="38">
        <v>2170</v>
      </c>
      <c r="G95" s="38">
        <v>2170</v>
      </c>
      <c r="H95" s="38">
        <v>2170</v>
      </c>
      <c r="I95" s="306"/>
      <c r="J95" s="306"/>
      <c r="K95" s="306"/>
      <c r="L95" s="306"/>
    </row>
    <row r="96" spans="1:12" ht="27">
      <c r="A96" s="37" t="s">
        <v>231</v>
      </c>
      <c r="B96" s="37" t="s">
        <v>251</v>
      </c>
      <c r="C96" s="37" t="s">
        <v>195</v>
      </c>
      <c r="D96" s="37" t="s">
        <v>593</v>
      </c>
      <c r="E96" s="37" t="s">
        <v>177</v>
      </c>
      <c r="F96" s="38">
        <v>90</v>
      </c>
      <c r="G96" s="38">
        <v>50</v>
      </c>
      <c r="H96" s="38">
        <v>50</v>
      </c>
      <c r="I96" s="306"/>
      <c r="J96" s="306"/>
      <c r="K96" s="306"/>
      <c r="L96" s="306"/>
    </row>
    <row r="97" spans="1:12" ht="15">
      <c r="A97" s="37" t="s">
        <v>79</v>
      </c>
      <c r="B97" s="37" t="s">
        <v>251</v>
      </c>
      <c r="C97" s="37" t="s">
        <v>195</v>
      </c>
      <c r="D97" s="37" t="s">
        <v>593</v>
      </c>
      <c r="E97" s="37" t="s">
        <v>80</v>
      </c>
      <c r="F97" s="38">
        <v>1</v>
      </c>
      <c r="G97" s="38">
        <v>1</v>
      </c>
      <c r="H97" s="38">
        <v>1</v>
      </c>
      <c r="I97" s="306"/>
      <c r="J97" s="306"/>
      <c r="K97" s="306"/>
      <c r="L97" s="306"/>
    </row>
    <row r="98" spans="1:12" ht="78.75" customHeight="1">
      <c r="A98" s="39" t="s">
        <v>45</v>
      </c>
      <c r="B98" s="39" t="s">
        <v>251</v>
      </c>
      <c r="C98" s="39" t="s">
        <v>195</v>
      </c>
      <c r="D98" s="39" t="s">
        <v>709</v>
      </c>
      <c r="E98" s="39"/>
      <c r="F98" s="40">
        <f aca="true" t="shared" si="11" ref="F98:H100">F99</f>
        <v>170</v>
      </c>
      <c r="G98" s="40">
        <f t="shared" si="11"/>
        <v>170</v>
      </c>
      <c r="H98" s="40">
        <f t="shared" si="11"/>
        <v>0</v>
      </c>
      <c r="I98" s="306"/>
      <c r="J98" s="306"/>
      <c r="K98" s="306"/>
      <c r="L98" s="306"/>
    </row>
    <row r="99" spans="1:12" ht="114" customHeight="1">
      <c r="A99" s="214" t="s">
        <v>712</v>
      </c>
      <c r="B99" s="39" t="s">
        <v>251</v>
      </c>
      <c r="C99" s="39" t="s">
        <v>195</v>
      </c>
      <c r="D99" s="39" t="s">
        <v>6</v>
      </c>
      <c r="E99" s="39"/>
      <c r="F99" s="40">
        <f t="shared" si="11"/>
        <v>170</v>
      </c>
      <c r="G99" s="40">
        <f t="shared" si="11"/>
        <v>170</v>
      </c>
      <c r="H99" s="40">
        <f t="shared" si="11"/>
        <v>0</v>
      </c>
      <c r="I99" s="306"/>
      <c r="J99" s="306"/>
      <c r="K99" s="306"/>
      <c r="L99" s="306"/>
    </row>
    <row r="100" spans="1:12" ht="41.25">
      <c r="A100" s="217" t="s">
        <v>660</v>
      </c>
      <c r="B100" s="37" t="s">
        <v>251</v>
      </c>
      <c r="C100" s="37" t="s">
        <v>195</v>
      </c>
      <c r="D100" s="37" t="s">
        <v>719</v>
      </c>
      <c r="E100" s="37"/>
      <c r="F100" s="38">
        <f t="shared" si="11"/>
        <v>170</v>
      </c>
      <c r="G100" s="38">
        <f t="shared" si="11"/>
        <v>170</v>
      </c>
      <c r="H100" s="38">
        <f t="shared" si="11"/>
        <v>0</v>
      </c>
      <c r="I100" s="306"/>
      <c r="J100" s="306"/>
      <c r="K100" s="306"/>
      <c r="L100" s="306"/>
    </row>
    <row r="101" spans="1:12" ht="27">
      <c r="A101" s="37" t="s">
        <v>231</v>
      </c>
      <c r="B101" s="37" t="s">
        <v>251</v>
      </c>
      <c r="C101" s="37" t="s">
        <v>195</v>
      </c>
      <c r="D101" s="37" t="s">
        <v>719</v>
      </c>
      <c r="E101" s="37" t="s">
        <v>177</v>
      </c>
      <c r="F101" s="43">
        <v>170</v>
      </c>
      <c r="G101" s="43">
        <v>170</v>
      </c>
      <c r="H101" s="43"/>
      <c r="I101" s="306"/>
      <c r="J101" s="306"/>
      <c r="K101" s="306"/>
      <c r="L101" s="306"/>
    </row>
    <row r="102" spans="1:12" ht="15">
      <c r="A102" s="41" t="s">
        <v>59</v>
      </c>
      <c r="B102" s="41" t="s">
        <v>251</v>
      </c>
      <c r="C102" s="41" t="s">
        <v>76</v>
      </c>
      <c r="D102" s="37"/>
      <c r="E102" s="41"/>
      <c r="F102" s="54">
        <f aca="true" t="shared" si="12" ref="F102:H105">F103</f>
        <v>97</v>
      </c>
      <c r="G102" s="42">
        <f t="shared" si="12"/>
        <v>300</v>
      </c>
      <c r="H102" s="42">
        <f t="shared" si="12"/>
        <v>300</v>
      </c>
      <c r="I102" s="306"/>
      <c r="J102" s="306"/>
      <c r="K102" s="306"/>
      <c r="L102" s="306"/>
    </row>
    <row r="103" spans="1:12" ht="27.75">
      <c r="A103" s="214" t="s">
        <v>720</v>
      </c>
      <c r="B103" s="37" t="s">
        <v>251</v>
      </c>
      <c r="C103" s="37">
        <v>11</v>
      </c>
      <c r="D103" s="37" t="s">
        <v>721</v>
      </c>
      <c r="E103" s="37"/>
      <c r="F103" s="38">
        <f t="shared" si="12"/>
        <v>97</v>
      </c>
      <c r="G103" s="38">
        <f t="shared" si="12"/>
        <v>300</v>
      </c>
      <c r="H103" s="38">
        <f t="shared" si="12"/>
        <v>300</v>
      </c>
      <c r="I103" s="306"/>
      <c r="J103" s="306"/>
      <c r="K103" s="306"/>
      <c r="L103" s="306"/>
    </row>
    <row r="104" spans="1:12" ht="15">
      <c r="A104" s="217" t="s">
        <v>59</v>
      </c>
      <c r="B104" s="37" t="s">
        <v>251</v>
      </c>
      <c r="C104" s="37">
        <v>11</v>
      </c>
      <c r="D104" s="37" t="s">
        <v>722</v>
      </c>
      <c r="E104" s="37"/>
      <c r="F104" s="38">
        <f t="shared" si="12"/>
        <v>97</v>
      </c>
      <c r="G104" s="38">
        <f t="shared" si="12"/>
        <v>300</v>
      </c>
      <c r="H104" s="38">
        <f t="shared" si="12"/>
        <v>300</v>
      </c>
      <c r="I104" s="306"/>
      <c r="J104" s="306"/>
      <c r="K104" s="306"/>
      <c r="L104" s="306"/>
    </row>
    <row r="105" spans="1:12" ht="15">
      <c r="A105" s="214" t="s">
        <v>595</v>
      </c>
      <c r="B105" s="37" t="s">
        <v>251</v>
      </c>
      <c r="C105" s="37" t="s">
        <v>76</v>
      </c>
      <c r="D105" s="37" t="s">
        <v>723</v>
      </c>
      <c r="E105" s="37"/>
      <c r="F105" s="38">
        <f t="shared" si="12"/>
        <v>97</v>
      </c>
      <c r="G105" s="38">
        <f t="shared" si="12"/>
        <v>300</v>
      </c>
      <c r="H105" s="38">
        <f t="shared" si="12"/>
        <v>300</v>
      </c>
      <c r="I105" s="306"/>
      <c r="J105" s="306"/>
      <c r="K105" s="306"/>
      <c r="L105" s="306"/>
    </row>
    <row r="106" spans="1:12" ht="15">
      <c r="A106" s="37" t="s">
        <v>79</v>
      </c>
      <c r="B106" s="37" t="s">
        <v>251</v>
      </c>
      <c r="C106" s="37" t="s">
        <v>76</v>
      </c>
      <c r="D106" s="37" t="s">
        <v>723</v>
      </c>
      <c r="E106" s="37" t="s">
        <v>80</v>
      </c>
      <c r="F106" s="38">
        <v>97</v>
      </c>
      <c r="G106" s="38">
        <v>300</v>
      </c>
      <c r="H106" s="38">
        <v>300</v>
      </c>
      <c r="I106" s="306"/>
      <c r="J106" s="306"/>
      <c r="K106" s="306"/>
      <c r="L106" s="306"/>
    </row>
    <row r="107" spans="1:12" ht="22.5" customHeight="1">
      <c r="A107" s="41" t="s">
        <v>60</v>
      </c>
      <c r="B107" s="41" t="s">
        <v>251</v>
      </c>
      <c r="C107" s="41">
        <v>13</v>
      </c>
      <c r="D107" s="37"/>
      <c r="E107" s="37"/>
      <c r="F107" s="42">
        <f>F108+F115+F132+F127+F184</f>
        <v>14446.798999999999</v>
      </c>
      <c r="G107" s="42" t="e">
        <f>G108+G115+G132</f>
        <v>#REF!</v>
      </c>
      <c r="H107" s="42" t="e">
        <f>H108+H115+H132</f>
        <v>#REF!</v>
      </c>
      <c r="I107" s="309"/>
      <c r="J107" s="306"/>
      <c r="K107" s="306"/>
      <c r="L107" s="306"/>
    </row>
    <row r="108" spans="1:12" ht="41.25">
      <c r="A108" s="213" t="s">
        <v>68</v>
      </c>
      <c r="B108" s="39" t="s">
        <v>251</v>
      </c>
      <c r="C108" s="39" t="s">
        <v>196</v>
      </c>
      <c r="D108" s="39" t="s">
        <v>724</v>
      </c>
      <c r="E108" s="39"/>
      <c r="F108" s="97">
        <f aca="true" t="shared" si="13" ref="F108:H109">F109</f>
        <v>5732.076</v>
      </c>
      <c r="G108" s="40">
        <f t="shared" si="13"/>
        <v>550</v>
      </c>
      <c r="H108" s="40">
        <f t="shared" si="13"/>
        <v>550</v>
      </c>
      <c r="I108" s="306"/>
      <c r="J108" s="306"/>
      <c r="K108" s="306"/>
      <c r="L108" s="306"/>
    </row>
    <row r="109" spans="1:12" ht="27.75">
      <c r="A109" s="217" t="s">
        <v>389</v>
      </c>
      <c r="B109" s="37" t="s">
        <v>594</v>
      </c>
      <c r="C109" s="37" t="s">
        <v>196</v>
      </c>
      <c r="D109" s="37" t="s">
        <v>725</v>
      </c>
      <c r="E109" s="37"/>
      <c r="F109" s="38">
        <f t="shared" si="13"/>
        <v>5732.076</v>
      </c>
      <c r="G109" s="38">
        <f t="shared" si="13"/>
        <v>550</v>
      </c>
      <c r="H109" s="38">
        <f t="shared" si="13"/>
        <v>550</v>
      </c>
      <c r="I109" s="306"/>
      <c r="J109" s="306"/>
      <c r="K109" s="306"/>
      <c r="L109" s="306"/>
    </row>
    <row r="110" spans="1:12" ht="27">
      <c r="A110" s="37" t="s">
        <v>596</v>
      </c>
      <c r="B110" s="37" t="s">
        <v>251</v>
      </c>
      <c r="C110" s="37" t="s">
        <v>196</v>
      </c>
      <c r="D110" s="37" t="s">
        <v>726</v>
      </c>
      <c r="E110" s="37"/>
      <c r="F110" s="38">
        <f>F111+F112+F114+F113</f>
        <v>5732.076</v>
      </c>
      <c r="G110" s="38">
        <f>G111+G112+G114</f>
        <v>550</v>
      </c>
      <c r="H110" s="38">
        <f>H111+H112+H114</f>
        <v>550</v>
      </c>
      <c r="I110" s="306"/>
      <c r="J110" s="306"/>
      <c r="K110" s="306"/>
      <c r="L110" s="306"/>
    </row>
    <row r="111" spans="1:12" ht="27">
      <c r="A111" s="37" t="s">
        <v>231</v>
      </c>
      <c r="B111" s="37" t="s">
        <v>251</v>
      </c>
      <c r="C111" s="37" t="s">
        <v>196</v>
      </c>
      <c r="D111" s="37" t="s">
        <v>726</v>
      </c>
      <c r="E111" s="37" t="s">
        <v>177</v>
      </c>
      <c r="F111" s="43">
        <v>1368.079</v>
      </c>
      <c r="G111" s="43">
        <v>450</v>
      </c>
      <c r="H111" s="43">
        <v>450</v>
      </c>
      <c r="I111" s="306"/>
      <c r="J111" s="306"/>
      <c r="K111" s="306"/>
      <c r="L111" s="306"/>
    </row>
    <row r="112" spans="1:12" ht="27">
      <c r="A112" s="37" t="s">
        <v>433</v>
      </c>
      <c r="B112" s="37" t="s">
        <v>251</v>
      </c>
      <c r="C112" s="37" t="s">
        <v>196</v>
      </c>
      <c r="D112" s="37" t="s">
        <v>726</v>
      </c>
      <c r="E112" s="37" t="s">
        <v>78</v>
      </c>
      <c r="F112" s="43">
        <v>150</v>
      </c>
      <c r="G112" s="43">
        <v>100</v>
      </c>
      <c r="H112" s="43">
        <v>100</v>
      </c>
      <c r="I112" s="306"/>
      <c r="J112" s="306"/>
      <c r="K112" s="306"/>
      <c r="L112" s="306"/>
    </row>
    <row r="113" spans="1:12" ht="40.5">
      <c r="A113" s="37" t="s">
        <v>416</v>
      </c>
      <c r="B113" s="37" t="s">
        <v>251</v>
      </c>
      <c r="C113" s="37" t="s">
        <v>196</v>
      </c>
      <c r="D113" s="37" t="s">
        <v>417</v>
      </c>
      <c r="E113" s="37" t="s">
        <v>171</v>
      </c>
      <c r="F113" s="43">
        <v>1350</v>
      </c>
      <c r="G113" s="43"/>
      <c r="H113" s="43"/>
      <c r="I113" s="306"/>
      <c r="J113" s="306"/>
      <c r="K113" s="306"/>
      <c r="L113" s="306"/>
    </row>
    <row r="114" spans="1:12" ht="15">
      <c r="A114" s="37" t="s">
        <v>79</v>
      </c>
      <c r="B114" s="37" t="s">
        <v>251</v>
      </c>
      <c r="C114" s="37" t="s">
        <v>196</v>
      </c>
      <c r="D114" s="37" t="s">
        <v>726</v>
      </c>
      <c r="E114" s="37" t="s">
        <v>80</v>
      </c>
      <c r="F114" s="43">
        <v>2863.997</v>
      </c>
      <c r="G114" s="43"/>
      <c r="H114" s="43"/>
      <c r="I114" s="306"/>
      <c r="J114" s="306"/>
      <c r="K114" s="306"/>
      <c r="L114" s="306"/>
    </row>
    <row r="115" spans="1:12" ht="35.25" customHeight="1">
      <c r="A115" s="205" t="s">
        <v>128</v>
      </c>
      <c r="B115" s="41" t="s">
        <v>251</v>
      </c>
      <c r="C115" s="41" t="s">
        <v>196</v>
      </c>
      <c r="D115" s="41" t="s">
        <v>551</v>
      </c>
      <c r="E115" s="39"/>
      <c r="F115" s="97">
        <f>F116</f>
        <v>8002.322999999999</v>
      </c>
      <c r="G115" s="40">
        <f>G116</f>
        <v>6139.641</v>
      </c>
      <c r="H115" s="40">
        <f>H116</f>
        <v>6214.532</v>
      </c>
      <c r="I115" s="306"/>
      <c r="J115" s="306"/>
      <c r="K115" s="306"/>
      <c r="L115" s="306"/>
    </row>
    <row r="116" spans="1:12" ht="29.25" customHeight="1">
      <c r="A116" s="206" t="s">
        <v>552</v>
      </c>
      <c r="B116" s="39" t="s">
        <v>251</v>
      </c>
      <c r="C116" s="39" t="s">
        <v>196</v>
      </c>
      <c r="D116" s="39" t="s">
        <v>553</v>
      </c>
      <c r="E116" s="37"/>
      <c r="F116" s="52">
        <f>F117+F121+F125</f>
        <v>8002.322999999999</v>
      </c>
      <c r="G116" s="38">
        <f>G117+G121+G125</f>
        <v>6139.641</v>
      </c>
      <c r="H116" s="38">
        <f>H117+H121+H125</f>
        <v>6214.532</v>
      </c>
      <c r="I116" s="306"/>
      <c r="J116" s="306"/>
      <c r="K116" s="306"/>
      <c r="L116" s="306"/>
    </row>
    <row r="117" spans="1:12" ht="110.25" customHeight="1">
      <c r="A117" s="212" t="s">
        <v>567</v>
      </c>
      <c r="B117" s="37" t="s">
        <v>251</v>
      </c>
      <c r="C117" s="37" t="s">
        <v>196</v>
      </c>
      <c r="D117" s="37" t="s">
        <v>568</v>
      </c>
      <c r="E117" s="37"/>
      <c r="F117" s="38">
        <f>F118+F119+F120</f>
        <v>791.423</v>
      </c>
      <c r="G117" s="38">
        <f>G118+G119</f>
        <v>928.641</v>
      </c>
      <c r="H117" s="38">
        <f>H118+H119</f>
        <v>1003.532</v>
      </c>
      <c r="I117" s="306"/>
      <c r="J117" s="306"/>
      <c r="K117" s="306"/>
      <c r="L117" s="306"/>
    </row>
    <row r="118" spans="1:12" ht="81">
      <c r="A118" s="37" t="s">
        <v>230</v>
      </c>
      <c r="B118" s="37" t="s">
        <v>251</v>
      </c>
      <c r="C118" s="37" t="s">
        <v>196</v>
      </c>
      <c r="D118" s="37" t="s">
        <v>568</v>
      </c>
      <c r="E118" s="37" t="s">
        <v>81</v>
      </c>
      <c r="F118" s="43">
        <v>776.569</v>
      </c>
      <c r="G118" s="43">
        <v>928.641</v>
      </c>
      <c r="H118" s="43">
        <v>1003.532</v>
      </c>
      <c r="I118" s="306"/>
      <c r="J118" s="306"/>
      <c r="K118" s="306"/>
      <c r="L118" s="306"/>
    </row>
    <row r="119" spans="1:12" ht="27" hidden="1">
      <c r="A119" s="37" t="s">
        <v>231</v>
      </c>
      <c r="B119" s="37" t="s">
        <v>251</v>
      </c>
      <c r="C119" s="37" t="s">
        <v>196</v>
      </c>
      <c r="D119" s="37" t="s">
        <v>568</v>
      </c>
      <c r="E119" s="37" t="s">
        <v>177</v>
      </c>
      <c r="F119" s="43"/>
      <c r="G119" s="43"/>
      <c r="H119" s="43"/>
      <c r="I119" s="306"/>
      <c r="J119" s="306"/>
      <c r="K119" s="306"/>
      <c r="L119" s="306"/>
    </row>
    <row r="120" spans="1:12" ht="27">
      <c r="A120" s="37" t="s">
        <v>231</v>
      </c>
      <c r="B120" s="37" t="s">
        <v>251</v>
      </c>
      <c r="C120" s="37" t="s">
        <v>196</v>
      </c>
      <c r="D120" s="37" t="s">
        <v>568</v>
      </c>
      <c r="E120" s="37" t="s">
        <v>177</v>
      </c>
      <c r="F120" s="43">
        <v>14.854</v>
      </c>
      <c r="G120" s="43"/>
      <c r="H120" s="43"/>
      <c r="I120" s="306"/>
      <c r="J120" s="306"/>
      <c r="K120" s="306"/>
      <c r="L120" s="306"/>
    </row>
    <row r="121" spans="1:12" ht="40.5">
      <c r="A121" s="225" t="s">
        <v>126</v>
      </c>
      <c r="B121" s="225" t="s">
        <v>251</v>
      </c>
      <c r="C121" s="225" t="s">
        <v>196</v>
      </c>
      <c r="D121" s="225" t="s">
        <v>727</v>
      </c>
      <c r="E121" s="225"/>
      <c r="F121" s="100">
        <f>F122+F123+F124</f>
        <v>7000.9</v>
      </c>
      <c r="G121" s="100">
        <f>G122+G123+G124</f>
        <v>5011</v>
      </c>
      <c r="H121" s="100">
        <f>H122+H123+H124</f>
        <v>5011</v>
      </c>
      <c r="I121" s="306"/>
      <c r="J121" s="306"/>
      <c r="K121" s="306"/>
      <c r="L121" s="306"/>
    </row>
    <row r="122" spans="1:12" ht="81">
      <c r="A122" s="37" t="s">
        <v>230</v>
      </c>
      <c r="B122" s="37" t="s">
        <v>251</v>
      </c>
      <c r="C122" s="37" t="s">
        <v>196</v>
      </c>
      <c r="D122" s="37" t="s">
        <v>727</v>
      </c>
      <c r="E122" s="37" t="s">
        <v>81</v>
      </c>
      <c r="F122" s="38">
        <v>3220</v>
      </c>
      <c r="G122" s="38">
        <v>3220</v>
      </c>
      <c r="H122" s="38">
        <v>3220</v>
      </c>
      <c r="I122" s="306"/>
      <c r="J122" s="306"/>
      <c r="K122" s="306"/>
      <c r="L122" s="306"/>
    </row>
    <row r="123" spans="1:12" ht="27">
      <c r="A123" s="37" t="s">
        <v>231</v>
      </c>
      <c r="B123" s="37" t="s">
        <v>251</v>
      </c>
      <c r="C123" s="37" t="s">
        <v>196</v>
      </c>
      <c r="D123" s="37" t="s">
        <v>727</v>
      </c>
      <c r="E123" s="37" t="s">
        <v>177</v>
      </c>
      <c r="F123" s="38">
        <v>3663.9</v>
      </c>
      <c r="G123" s="38">
        <v>1674</v>
      </c>
      <c r="H123" s="38">
        <v>1674</v>
      </c>
      <c r="I123" s="306"/>
      <c r="J123" s="306"/>
      <c r="K123" s="306"/>
      <c r="L123" s="306"/>
    </row>
    <row r="124" spans="1:12" ht="16.5" customHeight="1">
      <c r="A124" s="37" t="s">
        <v>79</v>
      </c>
      <c r="B124" s="37" t="s">
        <v>251</v>
      </c>
      <c r="C124" s="37" t="s">
        <v>196</v>
      </c>
      <c r="D124" s="37" t="s">
        <v>727</v>
      </c>
      <c r="E124" s="37" t="s">
        <v>80</v>
      </c>
      <c r="F124" s="38">
        <v>117</v>
      </c>
      <c r="G124" s="38">
        <v>117</v>
      </c>
      <c r="H124" s="38">
        <v>117</v>
      </c>
      <c r="I124" s="306"/>
      <c r="J124" s="306"/>
      <c r="K124" s="306"/>
      <c r="L124" s="306"/>
    </row>
    <row r="125" spans="1:12" ht="27.75" customHeight="1">
      <c r="A125" s="228" t="s">
        <v>499</v>
      </c>
      <c r="B125" s="225" t="s">
        <v>251</v>
      </c>
      <c r="C125" s="225" t="s">
        <v>196</v>
      </c>
      <c r="D125" s="225" t="s">
        <v>501</v>
      </c>
      <c r="E125" s="225"/>
      <c r="F125" s="100">
        <f>F126</f>
        <v>210</v>
      </c>
      <c r="G125" s="100">
        <f>G126</f>
        <v>200</v>
      </c>
      <c r="H125" s="100">
        <f>H126</f>
        <v>200</v>
      </c>
      <c r="I125" s="306"/>
      <c r="J125" s="306"/>
      <c r="K125" s="306"/>
      <c r="L125" s="306"/>
    </row>
    <row r="126" spans="1:12" ht="33" customHeight="1">
      <c r="A126" s="37" t="s">
        <v>231</v>
      </c>
      <c r="B126" s="37" t="s">
        <v>251</v>
      </c>
      <c r="C126" s="37" t="s">
        <v>196</v>
      </c>
      <c r="D126" s="37" t="s">
        <v>501</v>
      </c>
      <c r="E126" s="37" t="s">
        <v>177</v>
      </c>
      <c r="F126" s="38">
        <v>210</v>
      </c>
      <c r="G126" s="38">
        <v>200</v>
      </c>
      <c r="H126" s="38">
        <v>200</v>
      </c>
      <c r="I126" s="306"/>
      <c r="J126" s="306"/>
      <c r="K126" s="306"/>
      <c r="L126" s="306"/>
    </row>
    <row r="127" spans="1:12" ht="33" customHeight="1">
      <c r="A127" s="262" t="s">
        <v>720</v>
      </c>
      <c r="B127" s="225" t="s">
        <v>251</v>
      </c>
      <c r="C127" s="225" t="s">
        <v>196</v>
      </c>
      <c r="D127" s="225" t="s">
        <v>721</v>
      </c>
      <c r="E127" s="225"/>
      <c r="F127" s="98">
        <f>F128</f>
        <v>253</v>
      </c>
      <c r="G127" s="38"/>
      <c r="H127" s="38"/>
      <c r="I127" s="306"/>
      <c r="J127" s="306"/>
      <c r="K127" s="306"/>
      <c r="L127" s="306"/>
    </row>
    <row r="128" spans="1:12" ht="16.5" customHeight="1">
      <c r="A128" s="217" t="s">
        <v>59</v>
      </c>
      <c r="B128" s="37" t="s">
        <v>251</v>
      </c>
      <c r="C128" s="37" t="s">
        <v>196</v>
      </c>
      <c r="D128" s="37" t="s">
        <v>722</v>
      </c>
      <c r="E128" s="37"/>
      <c r="F128" s="38">
        <f>F130+F129</f>
        <v>253</v>
      </c>
      <c r="G128" s="38"/>
      <c r="H128" s="38"/>
      <c r="I128" s="306"/>
      <c r="J128" s="306"/>
      <c r="K128" s="306"/>
      <c r="L128" s="306"/>
    </row>
    <row r="129" spans="1:12" ht="30" customHeight="1">
      <c r="A129" s="37" t="s">
        <v>433</v>
      </c>
      <c r="B129" s="37" t="s">
        <v>251</v>
      </c>
      <c r="C129" s="37" t="s">
        <v>196</v>
      </c>
      <c r="D129" s="37" t="s">
        <v>144</v>
      </c>
      <c r="E129" s="37" t="s">
        <v>78</v>
      </c>
      <c r="F129" s="38">
        <v>50</v>
      </c>
      <c r="G129" s="38"/>
      <c r="H129" s="38"/>
      <c r="I129" s="306"/>
      <c r="J129" s="306"/>
      <c r="K129" s="306"/>
      <c r="L129" s="306"/>
    </row>
    <row r="130" spans="1:12" ht="17.25" customHeight="1">
      <c r="A130" s="214" t="s">
        <v>595</v>
      </c>
      <c r="B130" s="37" t="s">
        <v>251</v>
      </c>
      <c r="C130" s="37" t="s">
        <v>196</v>
      </c>
      <c r="D130" s="37" t="s">
        <v>723</v>
      </c>
      <c r="E130" s="37"/>
      <c r="F130" s="38">
        <f>F131</f>
        <v>203</v>
      </c>
      <c r="G130" s="38"/>
      <c r="H130" s="38"/>
      <c r="I130" s="306"/>
      <c r="J130" s="306"/>
      <c r="K130" s="306"/>
      <c r="L130" s="306"/>
    </row>
    <row r="131" spans="1:12" ht="33" customHeight="1">
      <c r="A131" s="37" t="s">
        <v>433</v>
      </c>
      <c r="B131" s="37" t="s">
        <v>251</v>
      </c>
      <c r="C131" s="37" t="s">
        <v>196</v>
      </c>
      <c r="D131" s="37" t="s">
        <v>723</v>
      </c>
      <c r="E131" s="37" t="s">
        <v>78</v>
      </c>
      <c r="F131" s="38">
        <v>203</v>
      </c>
      <c r="G131" s="38"/>
      <c r="H131" s="38"/>
      <c r="I131" s="306"/>
      <c r="J131" s="306"/>
      <c r="K131" s="306"/>
      <c r="L131" s="306"/>
    </row>
    <row r="132" spans="1:12" ht="15">
      <c r="A132" s="41" t="s">
        <v>198</v>
      </c>
      <c r="B132" s="41" t="s">
        <v>251</v>
      </c>
      <c r="C132" s="41" t="s">
        <v>196</v>
      </c>
      <c r="D132" s="37"/>
      <c r="E132" s="37"/>
      <c r="F132" s="54">
        <f>F133+F140+F144+F152+F156+F160+F164+F168+F172+F176+F180+F148</f>
        <v>429.4</v>
      </c>
      <c r="G132" s="42" t="e">
        <f>G133+G140+G144+G152+G156+G160+G164+G168+G172+G176+G180</f>
        <v>#REF!</v>
      </c>
      <c r="H132" s="42" t="e">
        <f>H133+H140+H144+H152+H156+H160+H164+H168+H172+H176+H180</f>
        <v>#REF!</v>
      </c>
      <c r="I132" s="309"/>
      <c r="J132" s="306"/>
      <c r="K132" s="306"/>
      <c r="L132" s="306"/>
    </row>
    <row r="133" spans="1:12" ht="57">
      <c r="A133" s="209" t="s">
        <v>180</v>
      </c>
      <c r="B133" s="39" t="s">
        <v>251</v>
      </c>
      <c r="C133" s="39" t="s">
        <v>196</v>
      </c>
      <c r="D133" s="39" t="s">
        <v>617</v>
      </c>
      <c r="E133" s="39"/>
      <c r="F133" s="97">
        <f>F134+F137</f>
        <v>80.4</v>
      </c>
      <c r="G133" s="40">
        <f>G134+G137</f>
        <v>80.4</v>
      </c>
      <c r="H133" s="40">
        <f>H134+H137</f>
        <v>80.4</v>
      </c>
      <c r="I133" s="309"/>
      <c r="J133" s="306"/>
      <c r="K133" s="306"/>
      <c r="L133" s="306"/>
    </row>
    <row r="134" spans="1:12" ht="81.75">
      <c r="A134" s="210" t="s">
        <v>182</v>
      </c>
      <c r="B134" s="41" t="s">
        <v>251</v>
      </c>
      <c r="C134" s="41" t="s">
        <v>196</v>
      </c>
      <c r="D134" s="37" t="s">
        <v>618</v>
      </c>
      <c r="E134" s="37"/>
      <c r="F134" s="38">
        <f aca="true" t="shared" si="14" ref="F134:H135">F135</f>
        <v>80.4</v>
      </c>
      <c r="G134" s="38">
        <f t="shared" si="14"/>
        <v>80.4</v>
      </c>
      <c r="H134" s="38">
        <f t="shared" si="14"/>
        <v>80.4</v>
      </c>
      <c r="I134" s="309"/>
      <c r="J134" s="306"/>
      <c r="K134" s="306"/>
      <c r="L134" s="306"/>
    </row>
    <row r="135" spans="1:12" ht="54.75">
      <c r="A135" s="211" t="s">
        <v>232</v>
      </c>
      <c r="B135" s="41" t="s">
        <v>251</v>
      </c>
      <c r="C135" s="41" t="s">
        <v>196</v>
      </c>
      <c r="D135" s="37" t="s">
        <v>569</v>
      </c>
      <c r="E135" s="37"/>
      <c r="F135" s="38">
        <f t="shared" si="14"/>
        <v>80.4</v>
      </c>
      <c r="G135" s="38">
        <f t="shared" si="14"/>
        <v>80.4</v>
      </c>
      <c r="H135" s="38">
        <f t="shared" si="14"/>
        <v>80.4</v>
      </c>
      <c r="I135" s="309"/>
      <c r="J135" s="306"/>
      <c r="K135" s="306"/>
      <c r="L135" s="306"/>
    </row>
    <row r="136" spans="1:12" ht="15">
      <c r="A136" s="37" t="s">
        <v>79</v>
      </c>
      <c r="B136" s="41" t="s">
        <v>251</v>
      </c>
      <c r="C136" s="41" t="s">
        <v>196</v>
      </c>
      <c r="D136" s="37" t="s">
        <v>569</v>
      </c>
      <c r="E136" s="37" t="s">
        <v>80</v>
      </c>
      <c r="F136" s="43">
        <v>80.4</v>
      </c>
      <c r="G136" s="43">
        <v>80.4</v>
      </c>
      <c r="H136" s="43">
        <v>80.4</v>
      </c>
      <c r="I136" s="309"/>
      <c r="J136" s="306"/>
      <c r="K136" s="306"/>
      <c r="L136" s="306"/>
    </row>
    <row r="137" spans="1:12" ht="73.5" customHeight="1" hidden="1">
      <c r="A137" s="208" t="s">
        <v>664</v>
      </c>
      <c r="B137" s="37" t="s">
        <v>251</v>
      </c>
      <c r="C137" s="37" t="s">
        <v>196</v>
      </c>
      <c r="D137" s="37" t="s">
        <v>563</v>
      </c>
      <c r="E137" s="37"/>
      <c r="F137" s="38">
        <f aca="true" t="shared" si="15" ref="F137:H138">F138</f>
        <v>0</v>
      </c>
      <c r="G137" s="38">
        <f t="shared" si="15"/>
        <v>0</v>
      </c>
      <c r="H137" s="38">
        <f t="shared" si="15"/>
        <v>0</v>
      </c>
      <c r="I137" s="309"/>
      <c r="J137" s="306"/>
      <c r="K137" s="306"/>
      <c r="L137" s="306"/>
    </row>
    <row r="138" spans="1:12" ht="40.5" hidden="1">
      <c r="A138" s="37" t="s">
        <v>123</v>
      </c>
      <c r="B138" s="37" t="s">
        <v>594</v>
      </c>
      <c r="C138" s="37" t="s">
        <v>196</v>
      </c>
      <c r="D138" s="37" t="s">
        <v>511</v>
      </c>
      <c r="E138" s="37"/>
      <c r="F138" s="38">
        <f t="shared" si="15"/>
        <v>0</v>
      </c>
      <c r="G138" s="38">
        <f t="shared" si="15"/>
        <v>0</v>
      </c>
      <c r="H138" s="38">
        <f t="shared" si="15"/>
        <v>0</v>
      </c>
      <c r="I138" s="309"/>
      <c r="J138" s="306"/>
      <c r="K138" s="306"/>
      <c r="L138" s="306"/>
    </row>
    <row r="139" spans="1:12" ht="27" hidden="1">
      <c r="A139" s="37" t="s">
        <v>231</v>
      </c>
      <c r="B139" s="37" t="s">
        <v>251</v>
      </c>
      <c r="C139" s="37" t="s">
        <v>196</v>
      </c>
      <c r="D139" s="37" t="s">
        <v>511</v>
      </c>
      <c r="E139" s="37" t="s">
        <v>177</v>
      </c>
      <c r="F139" s="43"/>
      <c r="G139" s="43"/>
      <c r="H139" s="43"/>
      <c r="I139" s="309"/>
      <c r="J139" s="306"/>
      <c r="K139" s="306"/>
      <c r="L139" s="306"/>
    </row>
    <row r="140" spans="1:12" ht="81">
      <c r="A140" s="207" t="s">
        <v>97</v>
      </c>
      <c r="B140" s="41" t="s">
        <v>251</v>
      </c>
      <c r="C140" s="41" t="s">
        <v>196</v>
      </c>
      <c r="D140" s="41" t="s">
        <v>589</v>
      </c>
      <c r="E140" s="41"/>
      <c r="F140" s="54">
        <f aca="true" t="shared" si="16" ref="F140:H142">F141</f>
        <v>125</v>
      </c>
      <c r="G140" s="42">
        <f t="shared" si="16"/>
        <v>125</v>
      </c>
      <c r="H140" s="42">
        <f t="shared" si="16"/>
        <v>125</v>
      </c>
      <c r="I140" s="306"/>
      <c r="J140" s="306"/>
      <c r="K140" s="306"/>
      <c r="L140" s="306"/>
    </row>
    <row r="141" spans="1:12" ht="95.25">
      <c r="A141" s="229" t="s">
        <v>711</v>
      </c>
      <c r="B141" s="37" t="s">
        <v>251</v>
      </c>
      <c r="C141" s="37" t="s">
        <v>196</v>
      </c>
      <c r="D141" s="37" t="s">
        <v>407</v>
      </c>
      <c r="E141" s="37"/>
      <c r="F141" s="38">
        <f>F142</f>
        <v>125</v>
      </c>
      <c r="G141" s="38">
        <f t="shared" si="16"/>
        <v>125</v>
      </c>
      <c r="H141" s="38">
        <f t="shared" si="16"/>
        <v>125</v>
      </c>
      <c r="I141" s="306"/>
      <c r="J141" s="306"/>
      <c r="K141" s="306"/>
      <c r="L141" s="306"/>
    </row>
    <row r="142" spans="1:12" ht="15">
      <c r="A142" s="246" t="s">
        <v>607</v>
      </c>
      <c r="B142" s="37" t="s">
        <v>251</v>
      </c>
      <c r="C142" s="37" t="s">
        <v>196</v>
      </c>
      <c r="D142" s="37" t="s">
        <v>587</v>
      </c>
      <c r="E142" s="37"/>
      <c r="F142" s="38">
        <f>F143</f>
        <v>125</v>
      </c>
      <c r="G142" s="38">
        <f t="shared" si="16"/>
        <v>125</v>
      </c>
      <c r="H142" s="38">
        <f t="shared" si="16"/>
        <v>125</v>
      </c>
      <c r="I142" s="306"/>
      <c r="J142" s="306"/>
      <c r="K142" s="306"/>
      <c r="L142" s="306"/>
    </row>
    <row r="143" spans="1:12" ht="27">
      <c r="A143" s="37" t="s">
        <v>231</v>
      </c>
      <c r="B143" s="37" t="s">
        <v>251</v>
      </c>
      <c r="C143" s="37" t="s">
        <v>196</v>
      </c>
      <c r="D143" s="37" t="s">
        <v>587</v>
      </c>
      <c r="E143" s="37" t="s">
        <v>177</v>
      </c>
      <c r="F143" s="43">
        <v>125</v>
      </c>
      <c r="G143" s="43">
        <v>125</v>
      </c>
      <c r="H143" s="43">
        <v>125</v>
      </c>
      <c r="I143" s="306"/>
      <c r="J143" s="306"/>
      <c r="K143" s="306"/>
      <c r="L143" s="306"/>
    </row>
    <row r="144" spans="1:12" ht="61.5" customHeight="1">
      <c r="A144" s="297" t="s">
        <v>85</v>
      </c>
      <c r="B144" s="39" t="s">
        <v>251</v>
      </c>
      <c r="C144" s="39" t="s">
        <v>196</v>
      </c>
      <c r="D144" s="39" t="s">
        <v>505</v>
      </c>
      <c r="E144" s="39"/>
      <c r="F144" s="97">
        <f aca="true" t="shared" si="17" ref="F144:H146">F145</f>
        <v>20</v>
      </c>
      <c r="G144" s="40">
        <f t="shared" si="17"/>
        <v>20</v>
      </c>
      <c r="H144" s="40">
        <f t="shared" si="17"/>
        <v>20</v>
      </c>
      <c r="I144" s="306"/>
      <c r="J144" s="306"/>
      <c r="K144" s="306"/>
      <c r="L144" s="306"/>
    </row>
    <row r="145" spans="1:12" ht="110.25">
      <c r="A145" s="230" t="s">
        <v>86</v>
      </c>
      <c r="B145" s="37" t="s">
        <v>251</v>
      </c>
      <c r="C145" s="37" t="s">
        <v>196</v>
      </c>
      <c r="D145" s="37" t="s">
        <v>402</v>
      </c>
      <c r="E145" s="37"/>
      <c r="F145" s="38">
        <f t="shared" si="17"/>
        <v>20</v>
      </c>
      <c r="G145" s="38">
        <f t="shared" si="17"/>
        <v>20</v>
      </c>
      <c r="H145" s="38">
        <f t="shared" si="17"/>
        <v>20</v>
      </c>
      <c r="I145" s="306"/>
      <c r="J145" s="306"/>
      <c r="K145" s="306"/>
      <c r="L145" s="306"/>
    </row>
    <row r="146" spans="1:12" ht="27.75">
      <c r="A146" s="214" t="s">
        <v>494</v>
      </c>
      <c r="B146" s="37" t="s">
        <v>251</v>
      </c>
      <c r="C146" s="37" t="s">
        <v>196</v>
      </c>
      <c r="D146" s="37" t="s">
        <v>506</v>
      </c>
      <c r="E146" s="37"/>
      <c r="F146" s="38">
        <f t="shared" si="17"/>
        <v>20</v>
      </c>
      <c r="G146" s="38">
        <f t="shared" si="17"/>
        <v>20</v>
      </c>
      <c r="H146" s="38">
        <f t="shared" si="17"/>
        <v>20</v>
      </c>
      <c r="I146" s="306"/>
      <c r="J146" s="306"/>
      <c r="K146" s="306"/>
      <c r="L146" s="306"/>
    </row>
    <row r="147" spans="1:12" ht="27">
      <c r="A147" s="37" t="s">
        <v>231</v>
      </c>
      <c r="B147" s="37" t="s">
        <v>251</v>
      </c>
      <c r="C147" s="37" t="s">
        <v>196</v>
      </c>
      <c r="D147" s="37" t="s">
        <v>506</v>
      </c>
      <c r="E147" s="37" t="s">
        <v>177</v>
      </c>
      <c r="F147" s="44">
        <v>20</v>
      </c>
      <c r="G147" s="44">
        <v>20</v>
      </c>
      <c r="H147" s="44">
        <v>20</v>
      </c>
      <c r="I147" s="306"/>
      <c r="J147" s="306"/>
      <c r="K147" s="306"/>
      <c r="L147" s="306"/>
    </row>
    <row r="148" spans="1:12" ht="85.5">
      <c r="A148" s="206" t="s">
        <v>470</v>
      </c>
      <c r="B148" s="39" t="s">
        <v>251</v>
      </c>
      <c r="C148" s="39" t="s">
        <v>196</v>
      </c>
      <c r="D148" s="39" t="s">
        <v>418</v>
      </c>
      <c r="E148" s="39"/>
      <c r="F148" s="313">
        <f>F149</f>
        <v>20</v>
      </c>
      <c r="G148" s="44"/>
      <c r="H148" s="44"/>
      <c r="I148" s="306"/>
      <c r="J148" s="306"/>
      <c r="K148" s="306"/>
      <c r="L148" s="306"/>
    </row>
    <row r="149" spans="1:12" ht="81">
      <c r="A149" s="37" t="s">
        <v>284</v>
      </c>
      <c r="B149" s="37" t="s">
        <v>251</v>
      </c>
      <c r="C149" s="37" t="s">
        <v>196</v>
      </c>
      <c r="D149" s="37" t="s">
        <v>688</v>
      </c>
      <c r="E149" s="37"/>
      <c r="F149" s="44">
        <f>F150</f>
        <v>20</v>
      </c>
      <c r="G149" s="44"/>
      <c r="H149" s="44"/>
      <c r="I149" s="306"/>
      <c r="J149" s="306"/>
      <c r="K149" s="306"/>
      <c r="L149" s="306"/>
    </row>
    <row r="150" spans="1:12" ht="47.25">
      <c r="A150" s="230" t="s">
        <v>472</v>
      </c>
      <c r="B150" s="37" t="s">
        <v>251</v>
      </c>
      <c r="C150" s="37" t="s">
        <v>196</v>
      </c>
      <c r="D150" s="37" t="s">
        <v>473</v>
      </c>
      <c r="E150" s="37"/>
      <c r="F150" s="44">
        <f>F151</f>
        <v>20</v>
      </c>
      <c r="G150" s="44"/>
      <c r="H150" s="44"/>
      <c r="I150" s="306"/>
      <c r="J150" s="306"/>
      <c r="K150" s="306"/>
      <c r="L150" s="306"/>
    </row>
    <row r="151" spans="1:12" ht="25.5" customHeight="1">
      <c r="A151" s="37" t="s">
        <v>176</v>
      </c>
      <c r="B151" s="37" t="s">
        <v>251</v>
      </c>
      <c r="C151" s="37" t="s">
        <v>196</v>
      </c>
      <c r="D151" s="37" t="s">
        <v>473</v>
      </c>
      <c r="E151" s="37" t="s">
        <v>177</v>
      </c>
      <c r="F151" s="44">
        <v>20</v>
      </c>
      <c r="G151" s="44"/>
      <c r="H151" s="44"/>
      <c r="I151" s="306"/>
      <c r="J151" s="306"/>
      <c r="K151" s="306"/>
      <c r="L151" s="306"/>
    </row>
    <row r="152" spans="1:12" ht="64.5" customHeight="1" hidden="1">
      <c r="A152" s="207" t="s">
        <v>509</v>
      </c>
      <c r="B152" s="39" t="s">
        <v>251</v>
      </c>
      <c r="C152" s="39" t="s">
        <v>196</v>
      </c>
      <c r="D152" s="39" t="s">
        <v>700</v>
      </c>
      <c r="E152" s="39"/>
      <c r="F152" s="40">
        <f>F153</f>
        <v>0</v>
      </c>
      <c r="G152" s="99">
        <f aca="true" t="shared" si="18" ref="G152:H154">G153</f>
        <v>0</v>
      </c>
      <c r="H152" s="99">
        <f t="shared" si="18"/>
        <v>0</v>
      </c>
      <c r="I152" s="306"/>
      <c r="J152" s="306"/>
      <c r="K152" s="306"/>
      <c r="L152" s="306"/>
    </row>
    <row r="153" spans="1:12" ht="99" customHeight="1" hidden="1">
      <c r="A153" s="208" t="s">
        <v>702</v>
      </c>
      <c r="B153" s="37" t="s">
        <v>251</v>
      </c>
      <c r="C153" s="37" t="s">
        <v>196</v>
      </c>
      <c r="D153" s="37" t="s">
        <v>406</v>
      </c>
      <c r="E153" s="37"/>
      <c r="F153" s="38">
        <f>F154</f>
        <v>0</v>
      </c>
      <c r="G153" s="43">
        <f t="shared" si="18"/>
        <v>0</v>
      </c>
      <c r="H153" s="43">
        <f t="shared" si="18"/>
        <v>0</v>
      </c>
      <c r="I153" s="306"/>
      <c r="J153" s="306"/>
      <c r="K153" s="306"/>
      <c r="L153" s="306"/>
    </row>
    <row r="154" spans="1:12" ht="57.75" customHeight="1" hidden="1">
      <c r="A154" s="37" t="s">
        <v>127</v>
      </c>
      <c r="B154" s="37" t="s">
        <v>251</v>
      </c>
      <c r="C154" s="37" t="s">
        <v>196</v>
      </c>
      <c r="D154" s="37" t="s">
        <v>510</v>
      </c>
      <c r="E154" s="37"/>
      <c r="F154" s="38">
        <f>F155</f>
        <v>0</v>
      </c>
      <c r="G154" s="43">
        <f t="shared" si="18"/>
        <v>0</v>
      </c>
      <c r="H154" s="43">
        <f t="shared" si="18"/>
        <v>0</v>
      </c>
      <c r="I154" s="306"/>
      <c r="J154" s="306"/>
      <c r="K154" s="306"/>
      <c r="L154" s="306"/>
    </row>
    <row r="155" spans="1:12" ht="27" hidden="1">
      <c r="A155" s="37" t="s">
        <v>231</v>
      </c>
      <c r="B155" s="37" t="s">
        <v>251</v>
      </c>
      <c r="C155" s="37" t="s">
        <v>196</v>
      </c>
      <c r="D155" s="37" t="s">
        <v>510</v>
      </c>
      <c r="E155" s="37" t="s">
        <v>177</v>
      </c>
      <c r="F155" s="43">
        <v>0</v>
      </c>
      <c r="G155" s="43"/>
      <c r="H155" s="43"/>
      <c r="I155" s="306"/>
      <c r="J155" s="306"/>
      <c r="K155" s="306"/>
      <c r="L155" s="306"/>
    </row>
    <row r="156" spans="1:12" ht="61.5" customHeight="1" hidden="1">
      <c r="A156" s="231"/>
      <c r="B156" s="39"/>
      <c r="C156" s="39"/>
      <c r="D156" s="39"/>
      <c r="E156" s="39"/>
      <c r="F156" s="40">
        <f aca="true" t="shared" si="19" ref="F156:H158">F157</f>
        <v>0</v>
      </c>
      <c r="G156" s="40">
        <f t="shared" si="19"/>
        <v>0</v>
      </c>
      <c r="H156" s="40">
        <f t="shared" si="19"/>
        <v>0</v>
      </c>
      <c r="I156" s="306"/>
      <c r="J156" s="306"/>
      <c r="K156" s="306"/>
      <c r="L156" s="306"/>
    </row>
    <row r="157" spans="1:12" ht="101.25" customHeight="1" hidden="1">
      <c r="A157" s="225"/>
      <c r="B157" s="225"/>
      <c r="C157" s="225"/>
      <c r="D157" s="225"/>
      <c r="E157" s="225"/>
      <c r="F157" s="100">
        <f t="shared" si="19"/>
        <v>0</v>
      </c>
      <c r="G157" s="100">
        <f t="shared" si="19"/>
        <v>0</v>
      </c>
      <c r="H157" s="100">
        <f t="shared" si="19"/>
        <v>0</v>
      </c>
      <c r="I157" s="306"/>
      <c r="J157" s="306"/>
      <c r="K157" s="306"/>
      <c r="L157" s="306"/>
    </row>
    <row r="158" spans="1:12" ht="45.75" customHeight="1" hidden="1">
      <c r="A158" s="37"/>
      <c r="B158" s="37"/>
      <c r="C158" s="37"/>
      <c r="D158" s="37"/>
      <c r="E158" s="37"/>
      <c r="F158" s="38">
        <f t="shared" si="19"/>
        <v>0</v>
      </c>
      <c r="G158" s="38">
        <f t="shared" si="19"/>
        <v>0</v>
      </c>
      <c r="H158" s="38">
        <f t="shared" si="19"/>
        <v>0</v>
      </c>
      <c r="I158" s="306"/>
      <c r="J158" s="306"/>
      <c r="K158" s="306"/>
      <c r="L158" s="306"/>
    </row>
    <row r="159" spans="1:12" ht="15" hidden="1">
      <c r="A159" s="37"/>
      <c r="B159" s="37"/>
      <c r="C159" s="37"/>
      <c r="D159" s="37"/>
      <c r="E159" s="37"/>
      <c r="F159" s="43"/>
      <c r="G159" s="43"/>
      <c r="H159" s="43"/>
      <c r="I159" s="306"/>
      <c r="J159" s="306"/>
      <c r="K159" s="306"/>
      <c r="L159" s="306"/>
    </row>
    <row r="160" spans="1:12" ht="15" hidden="1">
      <c r="A160" s="207"/>
      <c r="B160" s="39"/>
      <c r="C160" s="39"/>
      <c r="D160" s="39"/>
      <c r="E160" s="39"/>
      <c r="F160" s="40">
        <f aca="true" t="shared" si="20" ref="F160:H162">F161</f>
        <v>0</v>
      </c>
      <c r="G160" s="40">
        <f t="shared" si="20"/>
        <v>0</v>
      </c>
      <c r="H160" s="40">
        <f t="shared" si="20"/>
        <v>0</v>
      </c>
      <c r="I160" s="306"/>
      <c r="J160" s="306"/>
      <c r="K160" s="306"/>
      <c r="L160" s="306"/>
    </row>
    <row r="161" spans="1:12" ht="15" hidden="1">
      <c r="A161" s="208"/>
      <c r="B161" s="37"/>
      <c r="C161" s="37"/>
      <c r="D161" s="37"/>
      <c r="E161" s="37"/>
      <c r="F161" s="38">
        <f t="shared" si="20"/>
        <v>0</v>
      </c>
      <c r="G161" s="38">
        <f t="shared" si="20"/>
        <v>0</v>
      </c>
      <c r="H161" s="38">
        <f t="shared" si="20"/>
        <v>0</v>
      </c>
      <c r="I161" s="306"/>
      <c r="J161" s="306"/>
      <c r="K161" s="306"/>
      <c r="L161" s="306"/>
    </row>
    <row r="162" spans="1:12" ht="15" hidden="1">
      <c r="A162" s="37"/>
      <c r="B162" s="37"/>
      <c r="C162" s="37"/>
      <c r="D162" s="37"/>
      <c r="E162" s="37"/>
      <c r="F162" s="38">
        <f t="shared" si="20"/>
        <v>0</v>
      </c>
      <c r="G162" s="38">
        <f t="shared" si="20"/>
        <v>0</v>
      </c>
      <c r="H162" s="38">
        <f t="shared" si="20"/>
        <v>0</v>
      </c>
      <c r="I162" s="306"/>
      <c r="J162" s="306"/>
      <c r="K162" s="306"/>
      <c r="L162" s="306"/>
    </row>
    <row r="163" spans="1:12" ht="15" hidden="1">
      <c r="A163" s="37"/>
      <c r="B163" s="37"/>
      <c r="C163" s="37"/>
      <c r="D163" s="37"/>
      <c r="E163" s="37"/>
      <c r="F163" s="43"/>
      <c r="G163" s="43"/>
      <c r="H163" s="43"/>
      <c r="I163" s="306"/>
      <c r="J163" s="306"/>
      <c r="K163" s="306"/>
      <c r="L163" s="306"/>
    </row>
    <row r="164" spans="1:12" ht="44.25" customHeight="1">
      <c r="A164" s="213" t="s">
        <v>4</v>
      </c>
      <c r="B164" s="39" t="s">
        <v>251</v>
      </c>
      <c r="C164" s="39" t="s">
        <v>196</v>
      </c>
      <c r="D164" s="39" t="s">
        <v>556</v>
      </c>
      <c r="E164" s="39"/>
      <c r="F164" s="57">
        <f>F165</f>
        <v>40</v>
      </c>
      <c r="G164" s="99">
        <f aca="true" t="shared" si="21" ref="G164:H166">G165</f>
        <v>40</v>
      </c>
      <c r="H164" s="99">
        <f t="shared" si="21"/>
        <v>0</v>
      </c>
      <c r="I164" s="306"/>
      <c r="J164" s="306"/>
      <c r="K164" s="306"/>
      <c r="L164" s="306"/>
    </row>
    <row r="165" spans="1:12" ht="68.25">
      <c r="A165" s="214" t="s">
        <v>703</v>
      </c>
      <c r="B165" s="37" t="s">
        <v>251</v>
      </c>
      <c r="C165" s="37" t="s">
        <v>196</v>
      </c>
      <c r="D165" s="37" t="s">
        <v>404</v>
      </c>
      <c r="E165" s="37"/>
      <c r="F165" s="43">
        <f>F166</f>
        <v>40</v>
      </c>
      <c r="G165" s="43">
        <f t="shared" si="21"/>
        <v>40</v>
      </c>
      <c r="H165" s="43">
        <f t="shared" si="21"/>
        <v>0</v>
      </c>
      <c r="I165" s="306"/>
      <c r="J165" s="306"/>
      <c r="K165" s="306"/>
      <c r="L165" s="306"/>
    </row>
    <row r="166" spans="1:12" ht="27">
      <c r="A166" s="37" t="s">
        <v>498</v>
      </c>
      <c r="B166" s="37" t="s">
        <v>251</v>
      </c>
      <c r="C166" s="37" t="s">
        <v>196</v>
      </c>
      <c r="D166" s="37" t="s">
        <v>512</v>
      </c>
      <c r="E166" s="37"/>
      <c r="F166" s="43">
        <f>F167</f>
        <v>40</v>
      </c>
      <c r="G166" s="43">
        <f t="shared" si="21"/>
        <v>40</v>
      </c>
      <c r="H166" s="43">
        <f t="shared" si="21"/>
        <v>0</v>
      </c>
      <c r="I166" s="306"/>
      <c r="J166" s="306"/>
      <c r="K166" s="306"/>
      <c r="L166" s="306"/>
    </row>
    <row r="167" spans="1:12" ht="27">
      <c r="A167" s="37" t="s">
        <v>231</v>
      </c>
      <c r="B167" s="37" t="s">
        <v>251</v>
      </c>
      <c r="C167" s="37" t="s">
        <v>196</v>
      </c>
      <c r="D167" s="37" t="s">
        <v>512</v>
      </c>
      <c r="E167" s="37" t="s">
        <v>177</v>
      </c>
      <c r="F167" s="43">
        <v>40</v>
      </c>
      <c r="G167" s="43">
        <v>40</v>
      </c>
      <c r="H167" s="43"/>
      <c r="I167" s="306"/>
      <c r="J167" s="306"/>
      <c r="K167" s="306"/>
      <c r="L167" s="306"/>
    </row>
    <row r="168" spans="1:12" ht="67.5" hidden="1">
      <c r="A168" s="207" t="s">
        <v>149</v>
      </c>
      <c r="B168" s="39" t="s">
        <v>251</v>
      </c>
      <c r="C168" s="39" t="s">
        <v>196</v>
      </c>
      <c r="D168" s="39" t="s">
        <v>707</v>
      </c>
      <c r="E168" s="39"/>
      <c r="F168" s="40">
        <f aca="true" t="shared" si="22" ref="F168:H170">F169</f>
        <v>0</v>
      </c>
      <c r="G168" s="40">
        <f t="shared" si="22"/>
        <v>0</v>
      </c>
      <c r="H168" s="40">
        <f t="shared" si="22"/>
        <v>0</v>
      </c>
      <c r="I168" s="306"/>
      <c r="J168" s="306"/>
      <c r="K168" s="306"/>
      <c r="L168" s="306"/>
    </row>
    <row r="169" spans="1:12" ht="88.5" customHeight="1" hidden="1">
      <c r="A169" s="208" t="s">
        <v>708</v>
      </c>
      <c r="B169" s="37" t="s">
        <v>251</v>
      </c>
      <c r="C169" s="37" t="s">
        <v>196</v>
      </c>
      <c r="D169" s="37" t="s">
        <v>405</v>
      </c>
      <c r="E169" s="37"/>
      <c r="F169" s="38">
        <f t="shared" si="22"/>
        <v>0</v>
      </c>
      <c r="G169" s="38">
        <f t="shared" si="22"/>
        <v>0</v>
      </c>
      <c r="H169" s="38">
        <f t="shared" si="22"/>
        <v>0</v>
      </c>
      <c r="I169" s="306"/>
      <c r="J169" s="306"/>
      <c r="K169" s="306"/>
      <c r="L169" s="306"/>
    </row>
    <row r="170" spans="1:12" ht="27" hidden="1">
      <c r="A170" s="37" t="s">
        <v>121</v>
      </c>
      <c r="B170" s="37" t="s">
        <v>251</v>
      </c>
      <c r="C170" s="37" t="s">
        <v>196</v>
      </c>
      <c r="D170" s="37" t="s">
        <v>504</v>
      </c>
      <c r="E170" s="37"/>
      <c r="F170" s="38">
        <f t="shared" si="22"/>
        <v>0</v>
      </c>
      <c r="G170" s="38">
        <f t="shared" si="22"/>
        <v>0</v>
      </c>
      <c r="H170" s="38">
        <f t="shared" si="22"/>
        <v>0</v>
      </c>
      <c r="I170" s="306"/>
      <c r="J170" s="306"/>
      <c r="K170" s="306"/>
      <c r="L170" s="306"/>
    </row>
    <row r="171" spans="1:12" ht="27" hidden="1">
      <c r="A171" s="37" t="s">
        <v>231</v>
      </c>
      <c r="B171" s="37" t="s">
        <v>251</v>
      </c>
      <c r="C171" s="37" t="s">
        <v>196</v>
      </c>
      <c r="D171" s="37" t="s">
        <v>504</v>
      </c>
      <c r="E171" s="37" t="s">
        <v>177</v>
      </c>
      <c r="F171" s="44"/>
      <c r="G171" s="44"/>
      <c r="H171" s="44"/>
      <c r="I171" s="306"/>
      <c r="J171" s="306"/>
      <c r="K171" s="306"/>
      <c r="L171" s="306"/>
    </row>
    <row r="172" spans="1:12" ht="67.5">
      <c r="A172" s="207" t="s">
        <v>45</v>
      </c>
      <c r="B172" s="39" t="s">
        <v>251</v>
      </c>
      <c r="C172" s="39" t="s">
        <v>196</v>
      </c>
      <c r="D172" s="39" t="s">
        <v>709</v>
      </c>
      <c r="E172" s="39"/>
      <c r="F172" s="97">
        <f aca="true" t="shared" si="23" ref="F172:H174">F173</f>
        <v>34</v>
      </c>
      <c r="G172" s="40">
        <f t="shared" si="23"/>
        <v>34</v>
      </c>
      <c r="H172" s="40">
        <f t="shared" si="23"/>
        <v>0</v>
      </c>
      <c r="I172" s="306"/>
      <c r="J172" s="306"/>
      <c r="K172" s="306"/>
      <c r="L172" s="306"/>
    </row>
    <row r="173" spans="1:12" ht="108.75">
      <c r="A173" s="214" t="s">
        <v>712</v>
      </c>
      <c r="B173" s="37" t="s">
        <v>251</v>
      </c>
      <c r="C173" s="37" t="s">
        <v>196</v>
      </c>
      <c r="D173" s="37" t="s">
        <v>6</v>
      </c>
      <c r="E173" s="37"/>
      <c r="F173" s="38">
        <f t="shared" si="23"/>
        <v>34</v>
      </c>
      <c r="G173" s="38">
        <f t="shared" si="23"/>
        <v>34</v>
      </c>
      <c r="H173" s="38">
        <f t="shared" si="23"/>
        <v>0</v>
      </c>
      <c r="I173" s="306"/>
      <c r="J173" s="306"/>
      <c r="K173" s="306"/>
      <c r="L173" s="306"/>
    </row>
    <row r="174" spans="1:12" ht="48" customHeight="1">
      <c r="A174" s="217" t="s">
        <v>660</v>
      </c>
      <c r="B174" s="37" t="s">
        <v>251</v>
      </c>
      <c r="C174" s="37" t="s">
        <v>196</v>
      </c>
      <c r="D174" s="37" t="s">
        <v>719</v>
      </c>
      <c r="E174" s="37"/>
      <c r="F174" s="38">
        <f t="shared" si="23"/>
        <v>34</v>
      </c>
      <c r="G174" s="38">
        <f t="shared" si="23"/>
        <v>34</v>
      </c>
      <c r="H174" s="38">
        <f t="shared" si="23"/>
        <v>0</v>
      </c>
      <c r="I174" s="306"/>
      <c r="J174" s="306"/>
      <c r="K174" s="306"/>
      <c r="L174" s="306"/>
    </row>
    <row r="175" spans="1:12" ht="27">
      <c r="A175" s="37" t="s">
        <v>231</v>
      </c>
      <c r="B175" s="37" t="s">
        <v>251</v>
      </c>
      <c r="C175" s="37" t="s">
        <v>196</v>
      </c>
      <c r="D175" s="37" t="s">
        <v>719</v>
      </c>
      <c r="E175" s="37" t="s">
        <v>177</v>
      </c>
      <c r="F175" s="44">
        <v>34</v>
      </c>
      <c r="G175" s="44">
        <v>34</v>
      </c>
      <c r="H175" s="44"/>
      <c r="I175" s="306"/>
      <c r="J175" s="306"/>
      <c r="K175" s="306"/>
      <c r="L175" s="306"/>
    </row>
    <row r="176" spans="1:12" ht="48.75" customHeight="1">
      <c r="A176" s="213" t="s">
        <v>227</v>
      </c>
      <c r="B176" s="41" t="s">
        <v>251</v>
      </c>
      <c r="C176" s="41" t="s">
        <v>196</v>
      </c>
      <c r="D176" s="41" t="s">
        <v>716</v>
      </c>
      <c r="E176" s="41"/>
      <c r="F176" s="55">
        <f>F177</f>
        <v>10</v>
      </c>
      <c r="G176" s="99">
        <f aca="true" t="shared" si="24" ref="G176:H178">G177</f>
        <v>0</v>
      </c>
      <c r="H176" s="99">
        <f t="shared" si="24"/>
        <v>0</v>
      </c>
      <c r="I176" s="306"/>
      <c r="J176" s="306"/>
      <c r="K176" s="306"/>
      <c r="L176" s="306"/>
    </row>
    <row r="177" spans="1:12" ht="67.5">
      <c r="A177" s="227" t="s">
        <v>715</v>
      </c>
      <c r="B177" s="37" t="s">
        <v>251</v>
      </c>
      <c r="C177" s="37" t="s">
        <v>196</v>
      </c>
      <c r="D177" s="37" t="s">
        <v>228</v>
      </c>
      <c r="E177" s="37"/>
      <c r="F177" s="43">
        <f>F178</f>
        <v>10</v>
      </c>
      <c r="G177" s="99">
        <f t="shared" si="24"/>
        <v>0</v>
      </c>
      <c r="H177" s="99">
        <f t="shared" si="24"/>
        <v>0</v>
      </c>
      <c r="I177" s="306"/>
      <c r="J177" s="306"/>
      <c r="K177" s="306"/>
      <c r="L177" s="306"/>
    </row>
    <row r="178" spans="1:12" ht="27">
      <c r="A178" s="37" t="s">
        <v>229</v>
      </c>
      <c r="B178" s="37" t="s">
        <v>251</v>
      </c>
      <c r="C178" s="37" t="s">
        <v>196</v>
      </c>
      <c r="D178" s="37" t="s">
        <v>513</v>
      </c>
      <c r="E178" s="37"/>
      <c r="F178" s="43">
        <f>F179</f>
        <v>10</v>
      </c>
      <c r="G178" s="43">
        <f t="shared" si="24"/>
        <v>0</v>
      </c>
      <c r="H178" s="43">
        <f t="shared" si="24"/>
        <v>0</v>
      </c>
      <c r="I178" s="306"/>
      <c r="J178" s="306"/>
      <c r="K178" s="306"/>
      <c r="L178" s="306"/>
    </row>
    <row r="179" spans="1:12" ht="27">
      <c r="A179" s="37" t="s">
        <v>433</v>
      </c>
      <c r="B179" s="37" t="s">
        <v>251</v>
      </c>
      <c r="C179" s="37" t="s">
        <v>196</v>
      </c>
      <c r="D179" s="37" t="s">
        <v>513</v>
      </c>
      <c r="E179" s="37" t="s">
        <v>78</v>
      </c>
      <c r="F179" s="43">
        <v>10</v>
      </c>
      <c r="G179" s="43"/>
      <c r="H179" s="43"/>
      <c r="I179" s="306"/>
      <c r="J179" s="306"/>
      <c r="K179" s="306"/>
      <c r="L179" s="306"/>
    </row>
    <row r="180" spans="1:12" ht="63" customHeight="1">
      <c r="A180" s="213" t="s">
        <v>122</v>
      </c>
      <c r="B180" s="41" t="s">
        <v>251</v>
      </c>
      <c r="C180" s="41" t="s">
        <v>196</v>
      </c>
      <c r="D180" s="41" t="s">
        <v>32</v>
      </c>
      <c r="E180" s="41"/>
      <c r="F180" s="55">
        <f aca="true" t="shared" si="25" ref="F180:H181">F181</f>
        <v>100</v>
      </c>
      <c r="G180" s="46" t="e">
        <f t="shared" si="25"/>
        <v>#REF!</v>
      </c>
      <c r="H180" s="46" t="e">
        <f t="shared" si="25"/>
        <v>#REF!</v>
      </c>
      <c r="I180" s="306"/>
      <c r="J180" s="306"/>
      <c r="K180" s="306"/>
      <c r="L180" s="306"/>
    </row>
    <row r="181" spans="1:12" ht="87" customHeight="1">
      <c r="A181" s="227" t="s">
        <v>273</v>
      </c>
      <c r="B181" s="37" t="s">
        <v>251</v>
      </c>
      <c r="C181" s="37" t="s">
        <v>196</v>
      </c>
      <c r="D181" s="37" t="s">
        <v>465</v>
      </c>
      <c r="E181" s="37"/>
      <c r="F181" s="43">
        <f t="shared" si="25"/>
        <v>100</v>
      </c>
      <c r="G181" s="43" t="e">
        <f t="shared" si="25"/>
        <v>#REF!</v>
      </c>
      <c r="H181" s="43" t="e">
        <f t="shared" si="25"/>
        <v>#REF!</v>
      </c>
      <c r="I181" s="306"/>
      <c r="J181" s="306"/>
      <c r="K181" s="306"/>
      <c r="L181" s="306"/>
    </row>
    <row r="182" spans="1:12" ht="42" customHeight="1">
      <c r="A182" s="37" t="s">
        <v>123</v>
      </c>
      <c r="B182" s="37" t="s">
        <v>251</v>
      </c>
      <c r="C182" s="37" t="s">
        <v>196</v>
      </c>
      <c r="D182" s="37" t="s">
        <v>277</v>
      </c>
      <c r="E182" s="37"/>
      <c r="F182" s="43">
        <f>F183</f>
        <v>100</v>
      </c>
      <c r="G182" s="43" t="e">
        <f>#REF!</f>
        <v>#REF!</v>
      </c>
      <c r="H182" s="43" t="e">
        <f>#REF!</f>
        <v>#REF!</v>
      </c>
      <c r="I182" s="306"/>
      <c r="J182" s="306"/>
      <c r="K182" s="306"/>
      <c r="L182" s="306"/>
    </row>
    <row r="183" spans="1:12" ht="42" customHeight="1">
      <c r="A183" s="37" t="s">
        <v>433</v>
      </c>
      <c r="B183" s="37" t="s">
        <v>251</v>
      </c>
      <c r="C183" s="37" t="s">
        <v>196</v>
      </c>
      <c r="D183" s="37" t="s">
        <v>277</v>
      </c>
      <c r="E183" s="37" t="s">
        <v>78</v>
      </c>
      <c r="F183" s="43">
        <v>100</v>
      </c>
      <c r="G183" s="43"/>
      <c r="H183" s="43"/>
      <c r="I183" s="306"/>
      <c r="J183" s="306"/>
      <c r="K183" s="306"/>
      <c r="L183" s="306"/>
    </row>
    <row r="184" spans="1:12" ht="42" customHeight="1">
      <c r="A184" s="103" t="s">
        <v>544</v>
      </c>
      <c r="B184" s="237" t="s">
        <v>251</v>
      </c>
      <c r="C184" s="237" t="s">
        <v>196</v>
      </c>
      <c r="D184" s="237" t="s">
        <v>532</v>
      </c>
      <c r="E184" s="41"/>
      <c r="F184" s="55">
        <f>F185</f>
        <v>30</v>
      </c>
      <c r="G184" s="43"/>
      <c r="H184" s="43"/>
      <c r="I184" s="306"/>
      <c r="J184" s="306"/>
      <c r="K184" s="306"/>
      <c r="L184" s="306"/>
    </row>
    <row r="185" spans="1:12" ht="42" customHeight="1">
      <c r="A185" s="114" t="s">
        <v>542</v>
      </c>
      <c r="B185" s="236" t="s">
        <v>251</v>
      </c>
      <c r="C185" s="236" t="s">
        <v>196</v>
      </c>
      <c r="D185" s="236" t="s">
        <v>533</v>
      </c>
      <c r="E185" s="37"/>
      <c r="F185" s="43">
        <f>F186</f>
        <v>30</v>
      </c>
      <c r="G185" s="43"/>
      <c r="H185" s="43"/>
      <c r="I185" s="306"/>
      <c r="J185" s="306"/>
      <c r="K185" s="306"/>
      <c r="L185" s="306"/>
    </row>
    <row r="186" spans="1:12" ht="42" customHeight="1">
      <c r="A186" s="319" t="s">
        <v>545</v>
      </c>
      <c r="B186" s="236" t="s">
        <v>251</v>
      </c>
      <c r="C186" s="236" t="s">
        <v>196</v>
      </c>
      <c r="D186" s="236" t="s">
        <v>543</v>
      </c>
      <c r="E186" s="37"/>
      <c r="F186" s="43">
        <f>F187</f>
        <v>30</v>
      </c>
      <c r="G186" s="43"/>
      <c r="H186" s="43"/>
      <c r="I186" s="306"/>
      <c r="J186" s="306"/>
      <c r="K186" s="306"/>
      <c r="L186" s="306"/>
    </row>
    <row r="187" spans="1:12" ht="42" customHeight="1">
      <c r="A187" s="37" t="s">
        <v>433</v>
      </c>
      <c r="B187" s="236" t="s">
        <v>251</v>
      </c>
      <c r="C187" s="236" t="s">
        <v>196</v>
      </c>
      <c r="D187" s="236" t="s">
        <v>543</v>
      </c>
      <c r="E187" s="37" t="s">
        <v>78</v>
      </c>
      <c r="F187" s="43">
        <v>30</v>
      </c>
      <c r="G187" s="43"/>
      <c r="H187" s="43"/>
      <c r="I187" s="306"/>
      <c r="J187" s="306"/>
      <c r="K187" s="306"/>
      <c r="L187" s="306"/>
    </row>
    <row r="188" spans="1:12" ht="0.75" customHeight="1">
      <c r="A188" s="233" t="s">
        <v>651</v>
      </c>
      <c r="B188" s="233" t="s">
        <v>193</v>
      </c>
      <c r="C188" s="233"/>
      <c r="D188" s="233"/>
      <c r="E188" s="37"/>
      <c r="F188" s="46">
        <f aca="true" t="shared" si="26" ref="F188:F193">F189</f>
        <v>0</v>
      </c>
      <c r="G188" s="46">
        <f aca="true" t="shared" si="27" ref="G188:H193">G189</f>
        <v>0</v>
      </c>
      <c r="H188" s="46">
        <f t="shared" si="27"/>
        <v>0</v>
      </c>
      <c r="I188" s="306"/>
      <c r="J188" s="306"/>
      <c r="K188" s="306"/>
      <c r="L188" s="306"/>
    </row>
    <row r="189" spans="1:12" ht="53.25" customHeight="1" hidden="1">
      <c r="A189" s="234" t="s">
        <v>652</v>
      </c>
      <c r="B189" s="234" t="s">
        <v>193</v>
      </c>
      <c r="C189" s="234" t="s">
        <v>199</v>
      </c>
      <c r="D189" s="233"/>
      <c r="E189" s="37"/>
      <c r="F189" s="43">
        <f t="shared" si="26"/>
        <v>0</v>
      </c>
      <c r="G189" s="43">
        <f t="shared" si="27"/>
        <v>0</v>
      </c>
      <c r="H189" s="43">
        <f t="shared" si="27"/>
        <v>0</v>
      </c>
      <c r="I189" s="306"/>
      <c r="J189" s="306"/>
      <c r="K189" s="306"/>
      <c r="L189" s="306"/>
    </row>
    <row r="190" spans="1:12" ht="41.25" hidden="1">
      <c r="A190" s="214" t="s">
        <v>99</v>
      </c>
      <c r="B190" s="234" t="s">
        <v>193</v>
      </c>
      <c r="C190" s="234" t="s">
        <v>199</v>
      </c>
      <c r="D190" s="234" t="s">
        <v>98</v>
      </c>
      <c r="E190" s="37"/>
      <c r="F190" s="43">
        <f t="shared" si="26"/>
        <v>0</v>
      </c>
      <c r="G190" s="43">
        <f t="shared" si="27"/>
        <v>0</v>
      </c>
      <c r="H190" s="43">
        <f t="shared" si="27"/>
        <v>0</v>
      </c>
      <c r="I190" s="306"/>
      <c r="J190" s="306"/>
      <c r="K190" s="306"/>
      <c r="L190" s="306"/>
    </row>
    <row r="191" spans="1:12" ht="30" hidden="1">
      <c r="A191" s="219" t="s">
        <v>128</v>
      </c>
      <c r="B191" s="37" t="s">
        <v>193</v>
      </c>
      <c r="C191" s="37" t="s">
        <v>199</v>
      </c>
      <c r="D191" s="37" t="s">
        <v>551</v>
      </c>
      <c r="E191" s="37"/>
      <c r="F191" s="43">
        <f t="shared" si="26"/>
        <v>0</v>
      </c>
      <c r="G191" s="43">
        <f t="shared" si="27"/>
        <v>0</v>
      </c>
      <c r="H191" s="43">
        <f t="shared" si="27"/>
        <v>0</v>
      </c>
      <c r="I191" s="306"/>
      <c r="J191" s="306"/>
      <c r="K191" s="306"/>
      <c r="L191" s="306"/>
    </row>
    <row r="192" spans="1:12" ht="27.75" hidden="1">
      <c r="A192" s="214" t="s">
        <v>552</v>
      </c>
      <c r="B192" s="37" t="s">
        <v>193</v>
      </c>
      <c r="C192" s="37" t="s">
        <v>199</v>
      </c>
      <c r="D192" s="37" t="s">
        <v>553</v>
      </c>
      <c r="E192" s="37"/>
      <c r="F192" s="43">
        <f t="shared" si="26"/>
        <v>0</v>
      </c>
      <c r="G192" s="43">
        <f t="shared" si="27"/>
        <v>0</v>
      </c>
      <c r="H192" s="43">
        <f t="shared" si="27"/>
        <v>0</v>
      </c>
      <c r="I192" s="306"/>
      <c r="J192" s="306"/>
      <c r="K192" s="306"/>
      <c r="L192" s="306"/>
    </row>
    <row r="193" spans="1:12" ht="54" hidden="1">
      <c r="A193" s="234" t="s">
        <v>514</v>
      </c>
      <c r="B193" s="236" t="s">
        <v>193</v>
      </c>
      <c r="C193" s="236" t="s">
        <v>199</v>
      </c>
      <c r="D193" s="236" t="s">
        <v>515</v>
      </c>
      <c r="E193" s="37"/>
      <c r="F193" s="43">
        <f t="shared" si="26"/>
        <v>0</v>
      </c>
      <c r="G193" s="43">
        <f t="shared" si="27"/>
        <v>0</v>
      </c>
      <c r="H193" s="43">
        <f t="shared" si="27"/>
        <v>0</v>
      </c>
      <c r="I193" s="306"/>
      <c r="J193" s="306"/>
      <c r="K193" s="306"/>
      <c r="L193" s="306"/>
    </row>
    <row r="194" spans="1:12" ht="27" hidden="1">
      <c r="A194" s="37" t="s">
        <v>231</v>
      </c>
      <c r="B194" s="236" t="s">
        <v>193</v>
      </c>
      <c r="C194" s="236" t="s">
        <v>199</v>
      </c>
      <c r="D194" s="236" t="s">
        <v>515</v>
      </c>
      <c r="E194" s="37" t="s">
        <v>177</v>
      </c>
      <c r="F194" s="43"/>
      <c r="G194" s="43"/>
      <c r="H194" s="43"/>
      <c r="I194" s="306"/>
      <c r="J194" s="306"/>
      <c r="K194" s="306"/>
      <c r="L194" s="306"/>
    </row>
    <row r="195" spans="1:12" ht="15">
      <c r="A195" s="41" t="s">
        <v>172</v>
      </c>
      <c r="B195" s="237" t="s">
        <v>194</v>
      </c>
      <c r="C195" s="236"/>
      <c r="D195" s="236"/>
      <c r="E195" s="37"/>
      <c r="F195" s="55">
        <f>F196+F201+F208</f>
        <v>8011</v>
      </c>
      <c r="G195" s="46">
        <f>G196+G201+G208</f>
        <v>8577.429</v>
      </c>
      <c r="H195" s="46">
        <f>H196+H201+H208</f>
        <v>6572.651</v>
      </c>
      <c r="I195" s="306"/>
      <c r="J195" s="306"/>
      <c r="K195" s="306"/>
      <c r="L195" s="306"/>
    </row>
    <row r="196" spans="1:12" ht="15" hidden="1">
      <c r="A196" s="39" t="s">
        <v>634</v>
      </c>
      <c r="B196" s="39" t="s">
        <v>194</v>
      </c>
      <c r="C196" s="39" t="s">
        <v>200</v>
      </c>
      <c r="D196" s="238"/>
      <c r="E196" s="238"/>
      <c r="F196" s="42">
        <f aca="true" t="shared" si="28" ref="F196:H199">F197</f>
        <v>0</v>
      </c>
      <c r="G196" s="42">
        <f t="shared" si="28"/>
        <v>0</v>
      </c>
      <c r="H196" s="42">
        <f t="shared" si="28"/>
        <v>0</v>
      </c>
      <c r="I196" s="306"/>
      <c r="J196" s="306"/>
      <c r="K196" s="306"/>
      <c r="L196" s="306"/>
    </row>
    <row r="197" spans="1:12" ht="73.5" customHeight="1" hidden="1">
      <c r="A197" s="206" t="s">
        <v>682</v>
      </c>
      <c r="B197" s="39" t="s">
        <v>194</v>
      </c>
      <c r="C197" s="39" t="s">
        <v>200</v>
      </c>
      <c r="D197" s="239" t="s">
        <v>683</v>
      </c>
      <c r="E197" s="239"/>
      <c r="F197" s="42">
        <f>F198</f>
        <v>0</v>
      </c>
      <c r="G197" s="42">
        <f t="shared" si="28"/>
        <v>0</v>
      </c>
      <c r="H197" s="42">
        <f t="shared" si="28"/>
        <v>0</v>
      </c>
      <c r="I197" s="306"/>
      <c r="J197" s="306"/>
      <c r="K197" s="306"/>
      <c r="L197" s="306"/>
    </row>
    <row r="198" spans="1:12" ht="96" customHeight="1" hidden="1">
      <c r="A198" s="214" t="s">
        <v>685</v>
      </c>
      <c r="B198" s="37" t="s">
        <v>194</v>
      </c>
      <c r="C198" s="37" t="s">
        <v>200</v>
      </c>
      <c r="D198" s="240" t="s">
        <v>686</v>
      </c>
      <c r="E198" s="240"/>
      <c r="F198" s="38">
        <f>F199</f>
        <v>0</v>
      </c>
      <c r="G198" s="38">
        <f t="shared" si="28"/>
        <v>0</v>
      </c>
      <c r="H198" s="38">
        <f t="shared" si="28"/>
        <v>0</v>
      </c>
      <c r="I198" s="306"/>
      <c r="J198" s="306"/>
      <c r="K198" s="306"/>
      <c r="L198" s="306"/>
    </row>
    <row r="199" spans="1:12" ht="28.5" customHeight="1" hidden="1">
      <c r="A199" s="214" t="s">
        <v>597</v>
      </c>
      <c r="B199" s="37" t="s">
        <v>194</v>
      </c>
      <c r="C199" s="37" t="s">
        <v>200</v>
      </c>
      <c r="D199" s="240" t="s">
        <v>516</v>
      </c>
      <c r="E199" s="240"/>
      <c r="F199" s="38">
        <f t="shared" si="28"/>
        <v>0</v>
      </c>
      <c r="G199" s="38">
        <f t="shared" si="28"/>
        <v>0</v>
      </c>
      <c r="H199" s="38">
        <f t="shared" si="28"/>
        <v>0</v>
      </c>
      <c r="I199" s="306"/>
      <c r="J199" s="306"/>
      <c r="K199" s="306"/>
      <c r="L199" s="306"/>
    </row>
    <row r="200" spans="1:12" ht="15" hidden="1">
      <c r="A200" s="241" t="s">
        <v>79</v>
      </c>
      <c r="B200" s="37" t="s">
        <v>194</v>
      </c>
      <c r="C200" s="37" t="s">
        <v>200</v>
      </c>
      <c r="D200" s="240" t="s">
        <v>516</v>
      </c>
      <c r="E200" s="240" t="s">
        <v>80</v>
      </c>
      <c r="F200" s="43"/>
      <c r="G200" s="43"/>
      <c r="H200" s="43"/>
      <c r="I200" s="306"/>
      <c r="J200" s="306"/>
      <c r="K200" s="306"/>
      <c r="L200" s="306"/>
    </row>
    <row r="201" spans="1:12" ht="20.25" customHeight="1">
      <c r="A201" s="213" t="s">
        <v>642</v>
      </c>
      <c r="B201" s="41" t="s">
        <v>194</v>
      </c>
      <c r="C201" s="41" t="s">
        <v>199</v>
      </c>
      <c r="D201" s="238"/>
      <c r="E201" s="238"/>
      <c r="F201" s="54">
        <f aca="true" t="shared" si="29" ref="F201:H204">F202</f>
        <v>7876</v>
      </c>
      <c r="G201" s="42">
        <f t="shared" si="29"/>
        <v>8427.429</v>
      </c>
      <c r="H201" s="42">
        <f t="shared" si="29"/>
        <v>6402.651</v>
      </c>
      <c r="I201" s="306"/>
      <c r="J201" s="306"/>
      <c r="K201" s="306"/>
      <c r="L201" s="306"/>
    </row>
    <row r="202" spans="1:12" ht="90.75" customHeight="1">
      <c r="A202" s="206" t="s">
        <v>470</v>
      </c>
      <c r="B202" s="39" t="s">
        <v>194</v>
      </c>
      <c r="C202" s="39" t="s">
        <v>199</v>
      </c>
      <c r="D202" s="239" t="s">
        <v>683</v>
      </c>
      <c r="E202" s="239"/>
      <c r="F202" s="40">
        <f>F203</f>
        <v>7876</v>
      </c>
      <c r="G202" s="40">
        <f t="shared" si="29"/>
        <v>8427.429</v>
      </c>
      <c r="H202" s="40">
        <f t="shared" si="29"/>
        <v>6402.651</v>
      </c>
      <c r="I202" s="306"/>
      <c r="J202" s="306"/>
      <c r="K202" s="306"/>
      <c r="L202" s="306"/>
    </row>
    <row r="203" spans="1:12" ht="98.25" customHeight="1">
      <c r="A203" s="214" t="s">
        <v>289</v>
      </c>
      <c r="B203" s="37" t="s">
        <v>194</v>
      </c>
      <c r="C203" s="37" t="s">
        <v>199</v>
      </c>
      <c r="D203" s="240" t="s">
        <v>517</v>
      </c>
      <c r="E203" s="240"/>
      <c r="F203" s="38">
        <f>F204</f>
        <v>7876</v>
      </c>
      <c r="G203" s="38">
        <f>G204</f>
        <v>8427.429</v>
      </c>
      <c r="H203" s="38">
        <f>H204</f>
        <v>6402.651</v>
      </c>
      <c r="I203" s="306"/>
      <c r="J203" s="306"/>
      <c r="K203" s="306"/>
      <c r="L203" s="306"/>
    </row>
    <row r="204" spans="1:12" ht="40.5" customHeight="1">
      <c r="A204" s="242" t="s">
        <v>175</v>
      </c>
      <c r="B204" s="225" t="s">
        <v>194</v>
      </c>
      <c r="C204" s="225" t="s">
        <v>199</v>
      </c>
      <c r="D204" s="243" t="s">
        <v>518</v>
      </c>
      <c r="E204" s="243"/>
      <c r="F204" s="100">
        <f>F205+F207+F206</f>
        <v>7876</v>
      </c>
      <c r="G204" s="100">
        <f t="shared" si="29"/>
        <v>8427.429</v>
      </c>
      <c r="H204" s="100">
        <f t="shared" si="29"/>
        <v>6402.651</v>
      </c>
      <c r="I204" s="306"/>
      <c r="J204" s="306"/>
      <c r="K204" s="306"/>
      <c r="L204" s="306"/>
    </row>
    <row r="205" spans="1:12" ht="27" hidden="1">
      <c r="A205" s="37" t="s">
        <v>231</v>
      </c>
      <c r="B205" s="37" t="s">
        <v>194</v>
      </c>
      <c r="C205" s="37" t="s">
        <v>199</v>
      </c>
      <c r="D205" s="240" t="s">
        <v>518</v>
      </c>
      <c r="E205" s="240" t="s">
        <v>177</v>
      </c>
      <c r="F205" s="43"/>
      <c r="G205" s="43">
        <v>8427.429</v>
      </c>
      <c r="H205" s="43">
        <v>6402.651</v>
      </c>
      <c r="I205" s="306"/>
      <c r="J205" s="306"/>
      <c r="K205" s="306"/>
      <c r="L205" s="306"/>
    </row>
    <row r="206" spans="1:12" ht="27">
      <c r="A206" s="37" t="s">
        <v>231</v>
      </c>
      <c r="B206" s="37" t="s">
        <v>194</v>
      </c>
      <c r="C206" s="37" t="s">
        <v>199</v>
      </c>
      <c r="D206" s="240" t="s">
        <v>518</v>
      </c>
      <c r="E206" s="240" t="s">
        <v>177</v>
      </c>
      <c r="F206" s="43">
        <v>1732.5</v>
      </c>
      <c r="G206" s="43"/>
      <c r="H206" s="43"/>
      <c r="I206" s="306"/>
      <c r="J206" s="306"/>
      <c r="K206" s="306"/>
      <c r="L206" s="306"/>
    </row>
    <row r="207" spans="1:12" ht="15">
      <c r="A207" s="255" t="s">
        <v>659</v>
      </c>
      <c r="B207" s="37" t="s">
        <v>194</v>
      </c>
      <c r="C207" s="37" t="s">
        <v>199</v>
      </c>
      <c r="D207" s="240" t="s">
        <v>518</v>
      </c>
      <c r="E207" s="240" t="s">
        <v>179</v>
      </c>
      <c r="F207" s="43">
        <v>6143.5</v>
      </c>
      <c r="G207" s="43"/>
      <c r="H207" s="43"/>
      <c r="I207" s="306"/>
      <c r="J207" s="306"/>
      <c r="K207" s="306"/>
      <c r="L207" s="306"/>
    </row>
    <row r="208" spans="1:12" ht="28.5">
      <c r="A208" s="244" t="s">
        <v>173</v>
      </c>
      <c r="B208" s="41" t="s">
        <v>194</v>
      </c>
      <c r="C208" s="41" t="s">
        <v>174</v>
      </c>
      <c r="D208" s="238"/>
      <c r="E208" s="238"/>
      <c r="F208" s="54">
        <f>F209+F217+F213</f>
        <v>135</v>
      </c>
      <c r="G208" s="42">
        <f aca="true" t="shared" si="30" ref="G208:H211">G209</f>
        <v>150</v>
      </c>
      <c r="H208" s="42">
        <f t="shared" si="30"/>
        <v>170</v>
      </c>
      <c r="I208" s="306"/>
      <c r="J208" s="306"/>
      <c r="K208" s="306"/>
      <c r="L208" s="306"/>
    </row>
    <row r="209" spans="1:12" ht="85.5">
      <c r="A209" s="206" t="s">
        <v>470</v>
      </c>
      <c r="B209" s="39" t="s">
        <v>194</v>
      </c>
      <c r="C209" s="39" t="s">
        <v>174</v>
      </c>
      <c r="D209" s="239" t="s">
        <v>683</v>
      </c>
      <c r="E209" s="240"/>
      <c r="F209" s="52">
        <f>F210</f>
        <v>120</v>
      </c>
      <c r="G209" s="38">
        <f t="shared" si="30"/>
        <v>150</v>
      </c>
      <c r="H209" s="38">
        <f t="shared" si="30"/>
        <v>170</v>
      </c>
      <c r="I209" s="306"/>
      <c r="J209" s="306"/>
      <c r="K209" s="306"/>
      <c r="L209" s="306"/>
    </row>
    <row r="210" spans="1:12" ht="95.25">
      <c r="A210" s="214" t="s">
        <v>245</v>
      </c>
      <c r="B210" s="37" t="s">
        <v>194</v>
      </c>
      <c r="C210" s="37" t="s">
        <v>174</v>
      </c>
      <c r="D210" s="240" t="s">
        <v>517</v>
      </c>
      <c r="E210" s="240"/>
      <c r="F210" s="38">
        <f>F211</f>
        <v>120</v>
      </c>
      <c r="G210" s="38">
        <f t="shared" si="30"/>
        <v>150</v>
      </c>
      <c r="H210" s="38">
        <f t="shared" si="30"/>
        <v>170</v>
      </c>
      <c r="I210" s="306"/>
      <c r="J210" s="306"/>
      <c r="K210" s="306"/>
      <c r="L210" s="306"/>
    </row>
    <row r="211" spans="1:12" ht="40.5">
      <c r="A211" s="225" t="s">
        <v>612</v>
      </c>
      <c r="B211" s="225" t="s">
        <v>194</v>
      </c>
      <c r="C211" s="225" t="s">
        <v>174</v>
      </c>
      <c r="D211" s="243" t="s">
        <v>519</v>
      </c>
      <c r="E211" s="243"/>
      <c r="F211" s="106">
        <f>F212</f>
        <v>120</v>
      </c>
      <c r="G211" s="106">
        <f t="shared" si="30"/>
        <v>150</v>
      </c>
      <c r="H211" s="106">
        <f t="shared" si="30"/>
        <v>170</v>
      </c>
      <c r="I211" s="306"/>
      <c r="J211" s="306"/>
      <c r="K211" s="306"/>
      <c r="L211" s="306"/>
    </row>
    <row r="212" spans="1:12" ht="27">
      <c r="A212" s="37" t="s">
        <v>231</v>
      </c>
      <c r="B212" s="37" t="s">
        <v>194</v>
      </c>
      <c r="C212" s="37" t="s">
        <v>174</v>
      </c>
      <c r="D212" s="240" t="s">
        <v>519</v>
      </c>
      <c r="E212" s="240" t="s">
        <v>177</v>
      </c>
      <c r="F212" s="43">
        <v>120</v>
      </c>
      <c r="G212" s="43">
        <v>150</v>
      </c>
      <c r="H212" s="43">
        <v>170</v>
      </c>
      <c r="I212" s="306"/>
      <c r="J212" s="306"/>
      <c r="K212" s="306"/>
      <c r="L212" s="306"/>
    </row>
    <row r="213" spans="1:12" ht="54">
      <c r="A213" s="207" t="s">
        <v>509</v>
      </c>
      <c r="B213" s="39" t="s">
        <v>194</v>
      </c>
      <c r="C213" s="39" t="s">
        <v>174</v>
      </c>
      <c r="D213" s="39" t="s">
        <v>700</v>
      </c>
      <c r="E213" s="39"/>
      <c r="F213" s="38">
        <f>F214</f>
        <v>5</v>
      </c>
      <c r="G213" s="43"/>
      <c r="H213" s="43"/>
      <c r="I213" s="306"/>
      <c r="J213" s="306"/>
      <c r="K213" s="306"/>
      <c r="L213" s="306"/>
    </row>
    <row r="214" spans="1:12" ht="81.75">
      <c r="A214" s="208" t="s">
        <v>702</v>
      </c>
      <c r="B214" s="37" t="s">
        <v>194</v>
      </c>
      <c r="C214" s="37" t="s">
        <v>174</v>
      </c>
      <c r="D214" s="37" t="s">
        <v>406</v>
      </c>
      <c r="E214" s="37"/>
      <c r="F214" s="38">
        <f>F215</f>
        <v>5</v>
      </c>
      <c r="G214" s="43"/>
      <c r="H214" s="43"/>
      <c r="I214" s="306"/>
      <c r="J214" s="306"/>
      <c r="K214" s="306"/>
      <c r="L214" s="306"/>
    </row>
    <row r="215" spans="1:12" ht="40.5">
      <c r="A215" s="37" t="s">
        <v>127</v>
      </c>
      <c r="B215" s="37" t="s">
        <v>194</v>
      </c>
      <c r="C215" s="37" t="s">
        <v>174</v>
      </c>
      <c r="D215" s="37" t="s">
        <v>510</v>
      </c>
      <c r="E215" s="37"/>
      <c r="F215" s="38">
        <f>F216</f>
        <v>5</v>
      </c>
      <c r="G215" s="43"/>
      <c r="H215" s="43"/>
      <c r="I215" s="306"/>
      <c r="J215" s="306"/>
      <c r="K215" s="306"/>
      <c r="L215" s="306"/>
    </row>
    <row r="216" spans="1:12" ht="27">
      <c r="A216" s="37" t="s">
        <v>231</v>
      </c>
      <c r="B216" s="37" t="s">
        <v>194</v>
      </c>
      <c r="C216" s="37" t="s">
        <v>174</v>
      </c>
      <c r="D216" s="37" t="s">
        <v>510</v>
      </c>
      <c r="E216" s="37" t="s">
        <v>177</v>
      </c>
      <c r="F216" s="38">
        <v>5</v>
      </c>
      <c r="G216" s="43"/>
      <c r="H216" s="43"/>
      <c r="I216" s="306"/>
      <c r="J216" s="306"/>
      <c r="K216" s="306"/>
      <c r="L216" s="306"/>
    </row>
    <row r="217" spans="1:12" ht="29.25">
      <c r="A217" s="205" t="s">
        <v>128</v>
      </c>
      <c r="B217" s="41" t="s">
        <v>194</v>
      </c>
      <c r="C217" s="41" t="s">
        <v>174</v>
      </c>
      <c r="D217" s="41" t="s">
        <v>551</v>
      </c>
      <c r="E217" s="39"/>
      <c r="F217" s="97">
        <f>F218</f>
        <v>10</v>
      </c>
      <c r="G217" s="43"/>
      <c r="H217" s="43"/>
      <c r="I217" s="306"/>
      <c r="J217" s="306"/>
      <c r="K217" s="306"/>
      <c r="L217" s="306"/>
    </row>
    <row r="218" spans="1:12" ht="28.5">
      <c r="A218" s="206" t="s">
        <v>552</v>
      </c>
      <c r="B218" s="39" t="s">
        <v>194</v>
      </c>
      <c r="C218" s="39" t="s">
        <v>174</v>
      </c>
      <c r="D218" s="39" t="s">
        <v>553</v>
      </c>
      <c r="E218" s="39"/>
      <c r="F218" s="40">
        <f>F219</f>
        <v>10</v>
      </c>
      <c r="G218" s="43"/>
      <c r="H218" s="43"/>
      <c r="I218" s="306"/>
      <c r="J218" s="306"/>
      <c r="K218" s="306"/>
      <c r="L218" s="306"/>
    </row>
    <row r="219" spans="1:12" ht="125.25" customHeight="1">
      <c r="A219" s="257" t="s">
        <v>419</v>
      </c>
      <c r="B219" s="225" t="s">
        <v>194</v>
      </c>
      <c r="C219" s="225" t="s">
        <v>174</v>
      </c>
      <c r="D219" s="225" t="s">
        <v>420</v>
      </c>
      <c r="E219" s="225"/>
      <c r="F219" s="100">
        <f>F220</f>
        <v>10</v>
      </c>
      <c r="G219" s="43"/>
      <c r="H219" s="43"/>
      <c r="I219" s="306"/>
      <c r="J219" s="306"/>
      <c r="K219" s="306"/>
      <c r="L219" s="306"/>
    </row>
    <row r="220" spans="1:12" ht="15">
      <c r="A220" s="255" t="s">
        <v>659</v>
      </c>
      <c r="B220" s="225" t="s">
        <v>194</v>
      </c>
      <c r="C220" s="225" t="s">
        <v>174</v>
      </c>
      <c r="D220" s="225" t="s">
        <v>420</v>
      </c>
      <c r="E220" s="225" t="s">
        <v>179</v>
      </c>
      <c r="F220" s="100">
        <v>10</v>
      </c>
      <c r="G220" s="43"/>
      <c r="H220" s="43"/>
      <c r="I220" s="306"/>
      <c r="J220" s="306"/>
      <c r="K220" s="306"/>
      <c r="L220" s="306"/>
    </row>
    <row r="221" spans="1:12" ht="18.75" customHeight="1">
      <c r="A221" s="41" t="s">
        <v>108</v>
      </c>
      <c r="B221" s="41" t="s">
        <v>444</v>
      </c>
      <c r="C221" s="41"/>
      <c r="D221" s="238"/>
      <c r="E221" s="238"/>
      <c r="F221" s="54">
        <f>F227+F253+F222</f>
        <v>8295.851</v>
      </c>
      <c r="G221" s="42">
        <f>G253</f>
        <v>464</v>
      </c>
      <c r="H221" s="42">
        <f>H253</f>
        <v>472</v>
      </c>
      <c r="I221" s="306"/>
      <c r="J221" s="306"/>
      <c r="K221" s="306"/>
      <c r="L221" s="306"/>
    </row>
    <row r="222" spans="1:12" ht="18.75" customHeight="1">
      <c r="A222" s="41" t="s">
        <v>421</v>
      </c>
      <c r="B222" s="41" t="s">
        <v>444</v>
      </c>
      <c r="C222" s="41" t="s">
        <v>251</v>
      </c>
      <c r="D222" s="238"/>
      <c r="E222" s="238"/>
      <c r="F222" s="54">
        <f>F223</f>
        <v>10</v>
      </c>
      <c r="G222" s="42"/>
      <c r="H222" s="42"/>
      <c r="I222" s="306"/>
      <c r="J222" s="306"/>
      <c r="K222" s="306"/>
      <c r="L222" s="306"/>
    </row>
    <row r="223" spans="1:12" ht="87.75" customHeight="1">
      <c r="A223" s="258" t="s">
        <v>335</v>
      </c>
      <c r="B223" s="41" t="s">
        <v>444</v>
      </c>
      <c r="C223" s="41" t="s">
        <v>251</v>
      </c>
      <c r="D223" s="238" t="s">
        <v>49</v>
      </c>
      <c r="E223" s="238"/>
      <c r="F223" s="42">
        <f>F224</f>
        <v>10</v>
      </c>
      <c r="G223" s="42"/>
      <c r="H223" s="42"/>
      <c r="I223" s="306"/>
      <c r="J223" s="306"/>
      <c r="K223" s="306"/>
      <c r="L223" s="306"/>
    </row>
    <row r="224" spans="1:12" ht="153" customHeight="1">
      <c r="A224" s="229" t="s">
        <v>484</v>
      </c>
      <c r="B224" s="37" t="s">
        <v>444</v>
      </c>
      <c r="C224" s="37" t="s">
        <v>251</v>
      </c>
      <c r="D224" s="240" t="s">
        <v>627</v>
      </c>
      <c r="E224" s="240"/>
      <c r="F224" s="38">
        <f>F225</f>
        <v>10</v>
      </c>
      <c r="G224" s="42"/>
      <c r="H224" s="42"/>
      <c r="I224" s="306"/>
      <c r="J224" s="306"/>
      <c r="K224" s="306"/>
      <c r="L224" s="306"/>
    </row>
    <row r="225" spans="1:12" ht="168" customHeight="1">
      <c r="A225" s="259" t="s">
        <v>423</v>
      </c>
      <c r="B225" s="37" t="s">
        <v>444</v>
      </c>
      <c r="C225" s="37" t="s">
        <v>251</v>
      </c>
      <c r="D225" s="240" t="s">
        <v>424</v>
      </c>
      <c r="E225" s="240"/>
      <c r="F225" s="38">
        <f>F226</f>
        <v>10</v>
      </c>
      <c r="G225" s="42"/>
      <c r="H225" s="42"/>
      <c r="I225" s="306"/>
      <c r="J225" s="306"/>
      <c r="K225" s="306"/>
      <c r="L225" s="306"/>
    </row>
    <row r="226" spans="1:12" ht="18.75" customHeight="1">
      <c r="A226" s="255" t="s">
        <v>659</v>
      </c>
      <c r="B226" s="37" t="s">
        <v>444</v>
      </c>
      <c r="C226" s="37" t="s">
        <v>251</v>
      </c>
      <c r="D226" s="240" t="s">
        <v>424</v>
      </c>
      <c r="E226" s="240" t="s">
        <v>179</v>
      </c>
      <c r="F226" s="38">
        <v>10</v>
      </c>
      <c r="G226" s="42"/>
      <c r="H226" s="42"/>
      <c r="I226" s="306"/>
      <c r="J226" s="306"/>
      <c r="K226" s="306"/>
      <c r="L226" s="306"/>
    </row>
    <row r="227" spans="1:12" ht="16.5" customHeight="1">
      <c r="A227" s="41" t="s">
        <v>278</v>
      </c>
      <c r="B227" s="41" t="s">
        <v>444</v>
      </c>
      <c r="C227" s="41" t="s">
        <v>252</v>
      </c>
      <c r="D227" s="238"/>
      <c r="E227" s="238"/>
      <c r="F227" s="54">
        <f>F228+F239+F247</f>
        <v>8140.451</v>
      </c>
      <c r="G227" s="42"/>
      <c r="H227" s="42"/>
      <c r="I227" s="306"/>
      <c r="J227" s="306"/>
      <c r="K227" s="306"/>
      <c r="L227" s="306"/>
    </row>
    <row r="228" spans="1:12" ht="59.25" customHeight="1">
      <c r="A228" s="41" t="s">
        <v>279</v>
      </c>
      <c r="B228" s="41" t="s">
        <v>444</v>
      </c>
      <c r="C228" s="41" t="s">
        <v>252</v>
      </c>
      <c r="D228" s="238" t="s">
        <v>281</v>
      </c>
      <c r="E228" s="238"/>
      <c r="F228" s="42">
        <f>F229+F234</f>
        <v>1379</v>
      </c>
      <c r="G228" s="42"/>
      <c r="H228" s="42"/>
      <c r="I228" s="306"/>
      <c r="J228" s="306"/>
      <c r="K228" s="306"/>
      <c r="L228" s="306"/>
    </row>
    <row r="229" spans="1:12" ht="83.25" customHeight="1">
      <c r="A229" s="214" t="s">
        <v>280</v>
      </c>
      <c r="B229" s="37" t="s">
        <v>444</v>
      </c>
      <c r="C229" s="37" t="s">
        <v>252</v>
      </c>
      <c r="D229" s="240" t="s">
        <v>282</v>
      </c>
      <c r="E229" s="240"/>
      <c r="F229" s="38">
        <f>F230+F232+F237</f>
        <v>1347</v>
      </c>
      <c r="G229" s="42"/>
      <c r="H229" s="42"/>
      <c r="I229" s="306"/>
      <c r="J229" s="306"/>
      <c r="K229" s="306"/>
      <c r="L229" s="306"/>
    </row>
    <row r="230" spans="1:12" ht="63.75" customHeight="1">
      <c r="A230" s="319" t="s">
        <v>461</v>
      </c>
      <c r="B230" s="37" t="s">
        <v>444</v>
      </c>
      <c r="C230" s="37" t="s">
        <v>252</v>
      </c>
      <c r="D230" s="240" t="s">
        <v>538</v>
      </c>
      <c r="E230" s="240" t="s">
        <v>171</v>
      </c>
      <c r="F230" s="38">
        <v>324.679</v>
      </c>
      <c r="G230" s="42"/>
      <c r="H230" s="42"/>
      <c r="I230" s="306"/>
      <c r="J230" s="306"/>
      <c r="K230" s="306"/>
      <c r="L230" s="306"/>
    </row>
    <row r="231" spans="1:12" ht="26.25" customHeight="1">
      <c r="A231" s="214" t="s">
        <v>220</v>
      </c>
      <c r="B231" s="37" t="s">
        <v>444</v>
      </c>
      <c r="C231" s="37" t="s">
        <v>252</v>
      </c>
      <c r="D231" s="240" t="s">
        <v>538</v>
      </c>
      <c r="E231" s="240" t="s">
        <v>171</v>
      </c>
      <c r="F231" s="38">
        <v>324.679</v>
      </c>
      <c r="G231" s="42"/>
      <c r="H231" s="42"/>
      <c r="I231" s="306"/>
      <c r="J231" s="306"/>
      <c r="K231" s="306"/>
      <c r="L231" s="306"/>
    </row>
    <row r="232" spans="1:12" ht="42.75" customHeight="1">
      <c r="A232" s="214" t="s">
        <v>271</v>
      </c>
      <c r="B232" s="37" t="s">
        <v>444</v>
      </c>
      <c r="C232" s="37" t="s">
        <v>252</v>
      </c>
      <c r="D232" s="240" t="s">
        <v>296</v>
      </c>
      <c r="E232" s="240"/>
      <c r="F232" s="38">
        <f>F233</f>
        <v>872</v>
      </c>
      <c r="G232" s="42"/>
      <c r="H232" s="42"/>
      <c r="I232" s="306"/>
      <c r="J232" s="306"/>
      <c r="K232" s="306"/>
      <c r="L232" s="306"/>
    </row>
    <row r="233" spans="1:12" ht="21" customHeight="1">
      <c r="A233" s="255" t="s">
        <v>659</v>
      </c>
      <c r="B233" s="37" t="s">
        <v>444</v>
      </c>
      <c r="C233" s="37" t="s">
        <v>252</v>
      </c>
      <c r="D233" s="240" t="s">
        <v>296</v>
      </c>
      <c r="E233" s="240" t="s">
        <v>179</v>
      </c>
      <c r="F233" s="38">
        <v>872</v>
      </c>
      <c r="G233" s="42"/>
      <c r="H233" s="42"/>
      <c r="I233" s="306"/>
      <c r="J233" s="306"/>
      <c r="K233" s="306"/>
      <c r="L233" s="306"/>
    </row>
    <row r="234" spans="1:12" ht="34.5" customHeight="1">
      <c r="A234" s="255" t="s">
        <v>541</v>
      </c>
      <c r="B234" s="37" t="s">
        <v>444</v>
      </c>
      <c r="C234" s="37" t="s">
        <v>252</v>
      </c>
      <c r="D234" s="240" t="s">
        <v>539</v>
      </c>
      <c r="E234" s="240"/>
      <c r="F234" s="38">
        <f>F235+F236</f>
        <v>32</v>
      </c>
      <c r="G234" s="42"/>
      <c r="H234" s="42"/>
      <c r="I234" s="306"/>
      <c r="J234" s="306"/>
      <c r="K234" s="306"/>
      <c r="L234" s="306"/>
    </row>
    <row r="235" spans="1:12" ht="34.5" customHeight="1">
      <c r="A235" s="37" t="s">
        <v>231</v>
      </c>
      <c r="B235" s="37" t="s">
        <v>444</v>
      </c>
      <c r="C235" s="37" t="s">
        <v>252</v>
      </c>
      <c r="D235" s="240" t="s">
        <v>539</v>
      </c>
      <c r="E235" s="240" t="s">
        <v>177</v>
      </c>
      <c r="F235" s="38">
        <v>7</v>
      </c>
      <c r="G235" s="42"/>
      <c r="H235" s="42"/>
      <c r="I235" s="306"/>
      <c r="J235" s="306"/>
      <c r="K235" s="306"/>
      <c r="L235" s="306"/>
    </row>
    <row r="236" spans="1:12" ht="21" customHeight="1">
      <c r="A236" s="255" t="s">
        <v>659</v>
      </c>
      <c r="B236" s="37" t="s">
        <v>444</v>
      </c>
      <c r="C236" s="37" t="s">
        <v>252</v>
      </c>
      <c r="D236" s="240" t="s">
        <v>539</v>
      </c>
      <c r="E236" s="240" t="s">
        <v>179</v>
      </c>
      <c r="F236" s="38">
        <v>25</v>
      </c>
      <c r="G236" s="42"/>
      <c r="H236" s="42"/>
      <c r="I236" s="306"/>
      <c r="J236" s="306"/>
      <c r="K236" s="306"/>
      <c r="L236" s="306"/>
    </row>
    <row r="237" spans="1:12" ht="69" customHeight="1">
      <c r="A237" s="319" t="s">
        <v>462</v>
      </c>
      <c r="B237" s="37" t="s">
        <v>444</v>
      </c>
      <c r="C237" s="37" t="s">
        <v>252</v>
      </c>
      <c r="D237" s="240" t="s">
        <v>540</v>
      </c>
      <c r="E237" s="240"/>
      <c r="F237" s="38">
        <v>150.321</v>
      </c>
      <c r="G237" s="42"/>
      <c r="H237" s="42"/>
      <c r="I237" s="306"/>
      <c r="J237" s="306"/>
      <c r="K237" s="306"/>
      <c r="L237" s="306"/>
    </row>
    <row r="238" spans="1:12" ht="21" customHeight="1">
      <c r="A238" s="214" t="s">
        <v>220</v>
      </c>
      <c r="B238" s="37" t="s">
        <v>444</v>
      </c>
      <c r="C238" s="37" t="s">
        <v>252</v>
      </c>
      <c r="D238" s="240" t="s">
        <v>540</v>
      </c>
      <c r="E238" s="240" t="s">
        <v>171</v>
      </c>
      <c r="F238" s="38">
        <v>150.321</v>
      </c>
      <c r="G238" s="42"/>
      <c r="H238" s="42"/>
      <c r="I238" s="306"/>
      <c r="J238" s="306"/>
      <c r="K238" s="306"/>
      <c r="L238" s="306"/>
    </row>
    <row r="239" spans="1:12" ht="29.25" customHeight="1">
      <c r="A239" s="260" t="s">
        <v>128</v>
      </c>
      <c r="B239" s="41" t="s">
        <v>444</v>
      </c>
      <c r="C239" s="41" t="s">
        <v>252</v>
      </c>
      <c r="D239" s="238" t="s">
        <v>551</v>
      </c>
      <c r="E239" s="238"/>
      <c r="F239" s="54">
        <f>F240</f>
        <v>5009.16</v>
      </c>
      <c r="G239" s="42"/>
      <c r="H239" s="42"/>
      <c r="I239" s="306"/>
      <c r="J239" s="306"/>
      <c r="K239" s="306"/>
      <c r="L239" s="306"/>
    </row>
    <row r="240" spans="1:12" ht="29.25" customHeight="1">
      <c r="A240" s="281" t="s">
        <v>552</v>
      </c>
      <c r="B240" s="37" t="s">
        <v>444</v>
      </c>
      <c r="C240" s="37" t="s">
        <v>252</v>
      </c>
      <c r="D240" s="240" t="s">
        <v>553</v>
      </c>
      <c r="E240" s="240"/>
      <c r="F240" s="38">
        <f>F243+F241+F245</f>
        <v>5009.16</v>
      </c>
      <c r="G240" s="42"/>
      <c r="H240" s="42"/>
      <c r="I240" s="306"/>
      <c r="J240" s="306"/>
      <c r="K240" s="306"/>
      <c r="L240" s="306"/>
    </row>
    <row r="241" spans="1:12" ht="42.75" customHeight="1">
      <c r="A241" s="214" t="s">
        <v>271</v>
      </c>
      <c r="B241" s="37" t="s">
        <v>444</v>
      </c>
      <c r="C241" s="37" t="s">
        <v>252</v>
      </c>
      <c r="D241" s="240" t="s">
        <v>422</v>
      </c>
      <c r="E241" s="240"/>
      <c r="F241" s="38">
        <f>F242</f>
        <v>4514.16</v>
      </c>
      <c r="G241" s="42"/>
      <c r="H241" s="42"/>
      <c r="I241" s="306"/>
      <c r="J241" s="306"/>
      <c r="K241" s="306"/>
      <c r="L241" s="306"/>
    </row>
    <row r="242" spans="1:12" ht="16.5" customHeight="1">
      <c r="A242" s="255" t="s">
        <v>659</v>
      </c>
      <c r="B242" s="37" t="s">
        <v>444</v>
      </c>
      <c r="C242" s="37" t="s">
        <v>252</v>
      </c>
      <c r="D242" s="240" t="s">
        <v>422</v>
      </c>
      <c r="E242" s="240" t="s">
        <v>179</v>
      </c>
      <c r="F242" s="38">
        <v>4514.16</v>
      </c>
      <c r="G242" s="42"/>
      <c r="H242" s="42"/>
      <c r="I242" s="306"/>
      <c r="J242" s="306"/>
      <c r="K242" s="306"/>
      <c r="L242" s="306"/>
    </row>
    <row r="243" spans="1:12" ht="39.75" customHeight="1">
      <c r="A243" s="214" t="s">
        <v>271</v>
      </c>
      <c r="B243" s="37" t="s">
        <v>444</v>
      </c>
      <c r="C243" s="37" t="s">
        <v>252</v>
      </c>
      <c r="D243" s="240" t="s">
        <v>295</v>
      </c>
      <c r="E243" s="240"/>
      <c r="F243" s="38">
        <f>F244</f>
        <v>297</v>
      </c>
      <c r="G243" s="42"/>
      <c r="H243" s="42"/>
      <c r="I243" s="306"/>
      <c r="J243" s="306"/>
      <c r="K243" s="306"/>
      <c r="L243" s="306"/>
    </row>
    <row r="244" spans="1:12" ht="15" customHeight="1">
      <c r="A244" s="255" t="s">
        <v>659</v>
      </c>
      <c r="B244" s="37" t="s">
        <v>444</v>
      </c>
      <c r="C244" s="37" t="s">
        <v>252</v>
      </c>
      <c r="D244" s="240" t="s">
        <v>295</v>
      </c>
      <c r="E244" s="240" t="s">
        <v>179</v>
      </c>
      <c r="F244" s="38">
        <v>297</v>
      </c>
      <c r="G244" s="42"/>
      <c r="H244" s="42"/>
      <c r="I244" s="306"/>
      <c r="J244" s="306"/>
      <c r="K244" s="306"/>
      <c r="L244" s="306"/>
    </row>
    <row r="245" spans="1:12" ht="15" customHeight="1">
      <c r="A245" s="255" t="s">
        <v>147</v>
      </c>
      <c r="B245" s="37" t="s">
        <v>444</v>
      </c>
      <c r="C245" s="37" t="s">
        <v>252</v>
      </c>
      <c r="D245" s="240" t="s">
        <v>146</v>
      </c>
      <c r="E245" s="240"/>
      <c r="F245" s="38">
        <f>F246</f>
        <v>198</v>
      </c>
      <c r="G245" s="42"/>
      <c r="H245" s="42"/>
      <c r="I245" s="306"/>
      <c r="J245" s="306"/>
      <c r="K245" s="306"/>
      <c r="L245" s="306"/>
    </row>
    <row r="246" spans="1:12" ht="15" customHeight="1">
      <c r="A246" s="255" t="s">
        <v>659</v>
      </c>
      <c r="B246" s="37" t="s">
        <v>444</v>
      </c>
      <c r="C246" s="37" t="s">
        <v>252</v>
      </c>
      <c r="D246" s="240" t="s">
        <v>146</v>
      </c>
      <c r="E246" s="240" t="s">
        <v>179</v>
      </c>
      <c r="F246" s="38">
        <v>198</v>
      </c>
      <c r="G246" s="42"/>
      <c r="H246" s="42"/>
      <c r="I246" s="306"/>
      <c r="J246" s="306"/>
      <c r="K246" s="306"/>
      <c r="L246" s="306"/>
    </row>
    <row r="247" spans="1:12" ht="41.25" customHeight="1">
      <c r="A247" s="213" t="s">
        <v>466</v>
      </c>
      <c r="B247" s="39" t="s">
        <v>444</v>
      </c>
      <c r="C247" s="39" t="s">
        <v>252</v>
      </c>
      <c r="D247" s="239" t="s">
        <v>670</v>
      </c>
      <c r="E247" s="239"/>
      <c r="F247" s="42">
        <f>F248</f>
        <v>1752.291</v>
      </c>
      <c r="G247" s="42"/>
      <c r="H247" s="42"/>
      <c r="I247" s="306"/>
      <c r="J247" s="306"/>
      <c r="K247" s="306"/>
      <c r="L247" s="306"/>
    </row>
    <row r="248" spans="1:12" ht="45" customHeight="1">
      <c r="A248" s="245" t="s">
        <v>671</v>
      </c>
      <c r="B248" s="37" t="s">
        <v>444</v>
      </c>
      <c r="C248" s="37" t="s">
        <v>252</v>
      </c>
      <c r="D248" s="240" t="s">
        <v>401</v>
      </c>
      <c r="E248" s="240"/>
      <c r="F248" s="38">
        <f>F251+F249</f>
        <v>1752.291</v>
      </c>
      <c r="G248" s="42"/>
      <c r="H248" s="42"/>
      <c r="I248" s="306"/>
      <c r="J248" s="306"/>
      <c r="K248" s="306"/>
      <c r="L248" s="306"/>
    </row>
    <row r="249" spans="1:12" ht="28.5" customHeight="1">
      <c r="A249" s="245" t="s">
        <v>496</v>
      </c>
      <c r="B249" s="37" t="s">
        <v>444</v>
      </c>
      <c r="C249" s="37" t="s">
        <v>252</v>
      </c>
      <c r="D249" s="240" t="s">
        <v>468</v>
      </c>
      <c r="E249" s="240"/>
      <c r="F249" s="38">
        <f>F250</f>
        <v>1215.291</v>
      </c>
      <c r="G249" s="42"/>
      <c r="H249" s="42"/>
      <c r="I249" s="306"/>
      <c r="J249" s="306"/>
      <c r="K249" s="306"/>
      <c r="L249" s="306"/>
    </row>
    <row r="250" spans="1:12" ht="20.25" customHeight="1">
      <c r="A250" s="255" t="s">
        <v>659</v>
      </c>
      <c r="B250" s="37" t="s">
        <v>444</v>
      </c>
      <c r="C250" s="37" t="s">
        <v>252</v>
      </c>
      <c r="D250" s="240" t="s">
        <v>468</v>
      </c>
      <c r="E250" s="240" t="s">
        <v>179</v>
      </c>
      <c r="F250" s="38">
        <v>1215.291</v>
      </c>
      <c r="G250" s="42"/>
      <c r="H250" s="42"/>
      <c r="I250" s="306"/>
      <c r="J250" s="306"/>
      <c r="K250" s="306"/>
      <c r="L250" s="306"/>
    </row>
    <row r="251" spans="1:12" ht="36" customHeight="1">
      <c r="A251" s="246" t="s">
        <v>491</v>
      </c>
      <c r="B251" s="37" t="s">
        <v>444</v>
      </c>
      <c r="C251" s="37" t="s">
        <v>252</v>
      </c>
      <c r="D251" s="240" t="s">
        <v>520</v>
      </c>
      <c r="E251" s="240"/>
      <c r="F251" s="38">
        <f>F252</f>
        <v>537</v>
      </c>
      <c r="G251" s="42"/>
      <c r="H251" s="42"/>
      <c r="I251" s="306"/>
      <c r="J251" s="306"/>
      <c r="K251" s="306"/>
      <c r="L251" s="306"/>
    </row>
    <row r="252" spans="1:12" ht="15" customHeight="1">
      <c r="A252" s="255" t="s">
        <v>659</v>
      </c>
      <c r="B252" s="37" t="s">
        <v>444</v>
      </c>
      <c r="C252" s="37" t="s">
        <v>252</v>
      </c>
      <c r="D252" s="240" t="s">
        <v>520</v>
      </c>
      <c r="E252" s="240" t="s">
        <v>179</v>
      </c>
      <c r="F252" s="38">
        <v>537</v>
      </c>
      <c r="G252" s="42"/>
      <c r="H252" s="42"/>
      <c r="I252" s="306"/>
      <c r="J252" s="306"/>
      <c r="K252" s="306"/>
      <c r="L252" s="306"/>
    </row>
    <row r="253" spans="1:12" ht="19.5" customHeight="1">
      <c r="A253" s="39" t="s">
        <v>109</v>
      </c>
      <c r="B253" s="39" t="s">
        <v>444</v>
      </c>
      <c r="C253" s="39" t="s">
        <v>193</v>
      </c>
      <c r="D253" s="239"/>
      <c r="E253" s="239"/>
      <c r="F253" s="97">
        <f>F254+F266</f>
        <v>145.4</v>
      </c>
      <c r="G253" s="40">
        <f>G254</f>
        <v>464</v>
      </c>
      <c r="H253" s="40">
        <f>H254</f>
        <v>472</v>
      </c>
      <c r="I253" s="306"/>
      <c r="J253" s="306"/>
      <c r="K253" s="306"/>
      <c r="L253" s="306"/>
    </row>
    <row r="254" spans="1:12" ht="39.75" customHeight="1" hidden="1">
      <c r="A254" s="213" t="s">
        <v>466</v>
      </c>
      <c r="B254" s="39" t="s">
        <v>444</v>
      </c>
      <c r="C254" s="39" t="s">
        <v>193</v>
      </c>
      <c r="D254" s="239" t="s">
        <v>670</v>
      </c>
      <c r="E254" s="239"/>
      <c r="F254" s="42">
        <f>F255</f>
        <v>0</v>
      </c>
      <c r="G254" s="38">
        <f aca="true" t="shared" si="31" ref="G254:H256">G255</f>
        <v>464</v>
      </c>
      <c r="H254" s="38">
        <f t="shared" si="31"/>
        <v>472</v>
      </c>
      <c r="I254" s="306"/>
      <c r="J254" s="306"/>
      <c r="K254" s="306"/>
      <c r="L254" s="306"/>
    </row>
    <row r="255" spans="1:12" ht="44.25" customHeight="1" hidden="1">
      <c r="A255" s="245" t="s">
        <v>671</v>
      </c>
      <c r="B255" s="37" t="s">
        <v>444</v>
      </c>
      <c r="C255" s="37" t="s">
        <v>193</v>
      </c>
      <c r="D255" s="240" t="s">
        <v>401</v>
      </c>
      <c r="E255" s="240"/>
      <c r="F255" s="38">
        <f>F256+F258</f>
        <v>0</v>
      </c>
      <c r="G255" s="38">
        <f>G256+G258</f>
        <v>464</v>
      </c>
      <c r="H255" s="38">
        <f>H256+H258</f>
        <v>472</v>
      </c>
      <c r="I255" s="306"/>
      <c r="J255" s="306"/>
      <c r="K255" s="306"/>
      <c r="L255" s="306"/>
    </row>
    <row r="256" spans="1:12" ht="29.25" customHeight="1" hidden="1">
      <c r="A256" s="246" t="s">
        <v>491</v>
      </c>
      <c r="B256" s="37" t="s">
        <v>444</v>
      </c>
      <c r="C256" s="37" t="s">
        <v>193</v>
      </c>
      <c r="D256" s="240" t="s">
        <v>520</v>
      </c>
      <c r="E256" s="240"/>
      <c r="F256" s="38">
        <f>F257</f>
        <v>0</v>
      </c>
      <c r="G256" s="38">
        <f t="shared" si="31"/>
        <v>404</v>
      </c>
      <c r="H256" s="38">
        <f t="shared" si="31"/>
        <v>412</v>
      </c>
      <c r="I256" s="306"/>
      <c r="J256" s="306"/>
      <c r="K256" s="306"/>
      <c r="L256" s="306"/>
    </row>
    <row r="257" spans="1:12" ht="15.75" customHeight="1" hidden="1">
      <c r="A257" s="255" t="s">
        <v>659</v>
      </c>
      <c r="B257" s="37" t="s">
        <v>444</v>
      </c>
      <c r="C257" s="37" t="s">
        <v>193</v>
      </c>
      <c r="D257" s="240" t="s">
        <v>520</v>
      </c>
      <c r="E257" s="240" t="s">
        <v>179</v>
      </c>
      <c r="F257" s="38"/>
      <c r="G257" s="38">
        <v>404</v>
      </c>
      <c r="H257" s="38">
        <v>412</v>
      </c>
      <c r="I257" s="306"/>
      <c r="J257" s="306"/>
      <c r="K257" s="306"/>
      <c r="L257" s="306"/>
    </row>
    <row r="258" spans="1:12" ht="44.25" customHeight="1" hidden="1">
      <c r="A258" s="246" t="s">
        <v>492</v>
      </c>
      <c r="B258" s="37" t="s">
        <v>444</v>
      </c>
      <c r="C258" s="37" t="s">
        <v>193</v>
      </c>
      <c r="D258" s="240" t="s">
        <v>521</v>
      </c>
      <c r="E258" s="240"/>
      <c r="F258" s="38">
        <f>F259+F260</f>
        <v>0</v>
      </c>
      <c r="G258" s="38">
        <f>G259+G260</f>
        <v>60</v>
      </c>
      <c r="H258" s="38">
        <f>H259+H260</f>
        <v>60</v>
      </c>
      <c r="I258" s="306"/>
      <c r="J258" s="306"/>
      <c r="K258" s="306"/>
      <c r="L258" s="306"/>
    </row>
    <row r="259" spans="1:12" ht="27" hidden="1">
      <c r="A259" s="37" t="s">
        <v>176</v>
      </c>
      <c r="B259" s="37" t="s">
        <v>444</v>
      </c>
      <c r="C259" s="37" t="s">
        <v>193</v>
      </c>
      <c r="D259" s="240" t="s">
        <v>606</v>
      </c>
      <c r="E259" s="37" t="s">
        <v>177</v>
      </c>
      <c r="F259" s="43"/>
      <c r="G259" s="43"/>
      <c r="H259" s="43"/>
      <c r="I259" s="306"/>
      <c r="J259" s="306"/>
      <c r="K259" s="306"/>
      <c r="L259" s="306"/>
    </row>
    <row r="260" spans="1:12" ht="19.5" customHeight="1" hidden="1">
      <c r="A260" s="37" t="s">
        <v>220</v>
      </c>
      <c r="B260" s="37" t="s">
        <v>444</v>
      </c>
      <c r="C260" s="37" t="s">
        <v>193</v>
      </c>
      <c r="D260" s="240" t="s">
        <v>522</v>
      </c>
      <c r="E260" s="240" t="s">
        <v>171</v>
      </c>
      <c r="F260" s="43"/>
      <c r="G260" s="43">
        <v>60</v>
      </c>
      <c r="H260" s="43">
        <v>60</v>
      </c>
      <c r="I260" s="306"/>
      <c r="J260" s="306"/>
      <c r="K260" s="306"/>
      <c r="L260" s="306"/>
    </row>
    <row r="261" spans="1:12" ht="61.5" customHeight="1" hidden="1">
      <c r="A261" s="41"/>
      <c r="B261" s="41"/>
      <c r="C261" s="41"/>
      <c r="D261" s="238"/>
      <c r="E261" s="238"/>
      <c r="F261" s="46"/>
      <c r="G261" s="43"/>
      <c r="H261" s="43"/>
      <c r="I261" s="306"/>
      <c r="J261" s="306"/>
      <c r="K261" s="306"/>
      <c r="L261" s="306"/>
    </row>
    <row r="262" spans="1:12" ht="19.5" customHeight="1" hidden="1">
      <c r="A262" s="214"/>
      <c r="B262" s="37"/>
      <c r="C262" s="37"/>
      <c r="D262" s="240"/>
      <c r="E262" s="240"/>
      <c r="F262" s="43"/>
      <c r="G262" s="43"/>
      <c r="H262" s="43"/>
      <c r="I262" s="306"/>
      <c r="J262" s="306"/>
      <c r="K262" s="306"/>
      <c r="L262" s="306"/>
    </row>
    <row r="263" spans="1:12" ht="19.5" customHeight="1" hidden="1">
      <c r="A263" s="255"/>
      <c r="B263" s="37"/>
      <c r="C263" s="37"/>
      <c r="D263" s="240"/>
      <c r="E263" s="240"/>
      <c r="F263" s="43"/>
      <c r="G263" s="43"/>
      <c r="H263" s="43"/>
      <c r="I263" s="306"/>
      <c r="J263" s="306"/>
      <c r="K263" s="306"/>
      <c r="L263" s="306"/>
    </row>
    <row r="264" spans="1:12" ht="19.5" customHeight="1" hidden="1">
      <c r="A264" s="37"/>
      <c r="B264" s="37"/>
      <c r="C264" s="37"/>
      <c r="D264" s="240"/>
      <c r="E264" s="240"/>
      <c r="F264" s="43"/>
      <c r="G264" s="43"/>
      <c r="H264" s="43"/>
      <c r="I264" s="306"/>
      <c r="J264" s="306"/>
      <c r="K264" s="306"/>
      <c r="L264" s="306"/>
    </row>
    <row r="265" spans="1:12" ht="19.5" customHeight="1" hidden="1">
      <c r="A265" s="37"/>
      <c r="B265" s="37"/>
      <c r="C265" s="37"/>
      <c r="D265" s="240"/>
      <c r="E265" s="240"/>
      <c r="F265" s="43"/>
      <c r="G265" s="43"/>
      <c r="H265" s="43"/>
      <c r="I265" s="306"/>
      <c r="J265" s="306"/>
      <c r="K265" s="306"/>
      <c r="L265" s="306"/>
    </row>
    <row r="266" spans="1:12" ht="90" customHeight="1">
      <c r="A266" s="258" t="s">
        <v>335</v>
      </c>
      <c r="B266" s="41" t="s">
        <v>298</v>
      </c>
      <c r="C266" s="41" t="s">
        <v>193</v>
      </c>
      <c r="D266" s="238" t="s">
        <v>49</v>
      </c>
      <c r="E266" s="238"/>
      <c r="F266" s="46">
        <f>F267</f>
        <v>145.4</v>
      </c>
      <c r="G266" s="43"/>
      <c r="H266" s="43"/>
      <c r="I266" s="306"/>
      <c r="J266" s="306"/>
      <c r="K266" s="306"/>
      <c r="L266" s="306"/>
    </row>
    <row r="267" spans="1:12" ht="120" customHeight="1">
      <c r="A267" s="229" t="s">
        <v>485</v>
      </c>
      <c r="B267" s="37" t="s">
        <v>444</v>
      </c>
      <c r="C267" s="37" t="s">
        <v>193</v>
      </c>
      <c r="D267" s="240" t="s">
        <v>297</v>
      </c>
      <c r="E267" s="240"/>
      <c r="F267" s="43">
        <f>F268+F270</f>
        <v>145.4</v>
      </c>
      <c r="G267" s="43"/>
      <c r="H267" s="43"/>
      <c r="I267" s="306"/>
      <c r="J267" s="306"/>
      <c r="K267" s="306"/>
      <c r="L267" s="306"/>
    </row>
    <row r="268" spans="1:12" ht="19.5" customHeight="1">
      <c r="A268" s="37" t="s">
        <v>299</v>
      </c>
      <c r="B268" s="37" t="s">
        <v>444</v>
      </c>
      <c r="C268" s="37" t="s">
        <v>193</v>
      </c>
      <c r="D268" s="240" t="s">
        <v>300</v>
      </c>
      <c r="E268" s="240"/>
      <c r="F268" s="43">
        <f>F269</f>
        <v>100.5</v>
      </c>
      <c r="G268" s="43"/>
      <c r="H268" s="43"/>
      <c r="I268" s="306"/>
      <c r="J268" s="306"/>
      <c r="K268" s="306"/>
      <c r="L268" s="306"/>
    </row>
    <row r="269" spans="1:12" ht="19.5" customHeight="1">
      <c r="A269" s="37" t="s">
        <v>220</v>
      </c>
      <c r="B269" s="37" t="s">
        <v>444</v>
      </c>
      <c r="C269" s="37" t="s">
        <v>193</v>
      </c>
      <c r="D269" s="240" t="s">
        <v>300</v>
      </c>
      <c r="E269" s="240" t="s">
        <v>179</v>
      </c>
      <c r="F269" s="43">
        <v>100.5</v>
      </c>
      <c r="G269" s="43"/>
      <c r="H269" s="43"/>
      <c r="I269" s="306"/>
      <c r="J269" s="306"/>
      <c r="K269" s="306"/>
      <c r="L269" s="306"/>
    </row>
    <row r="270" spans="1:12" ht="31.5" customHeight="1">
      <c r="A270" s="37" t="s">
        <v>301</v>
      </c>
      <c r="B270" s="37" t="s">
        <v>444</v>
      </c>
      <c r="C270" s="37" t="s">
        <v>193</v>
      </c>
      <c r="D270" s="240" t="s">
        <v>302</v>
      </c>
      <c r="E270" s="240"/>
      <c r="F270" s="43">
        <f>F271</f>
        <v>44.9</v>
      </c>
      <c r="G270" s="43"/>
      <c r="H270" s="43"/>
      <c r="I270" s="306"/>
      <c r="J270" s="306"/>
      <c r="K270" s="306"/>
      <c r="L270" s="306"/>
    </row>
    <row r="271" spans="1:12" ht="19.5" customHeight="1">
      <c r="A271" s="37" t="s">
        <v>220</v>
      </c>
      <c r="B271" s="37" t="s">
        <v>444</v>
      </c>
      <c r="C271" s="37" t="s">
        <v>193</v>
      </c>
      <c r="D271" s="240" t="s">
        <v>302</v>
      </c>
      <c r="E271" s="240" t="s">
        <v>179</v>
      </c>
      <c r="F271" s="43">
        <v>44.9</v>
      </c>
      <c r="G271" s="43"/>
      <c r="H271" s="43"/>
      <c r="I271" s="306"/>
      <c r="J271" s="306"/>
      <c r="K271" s="306"/>
      <c r="L271" s="306"/>
    </row>
    <row r="272" spans="1:12" ht="15">
      <c r="A272" s="41" t="s">
        <v>69</v>
      </c>
      <c r="B272" s="41" t="s">
        <v>197</v>
      </c>
      <c r="C272" s="41"/>
      <c r="D272" s="41"/>
      <c r="E272" s="41"/>
      <c r="F272" s="54">
        <f>F273+F299+F369+F384</f>
        <v>225419.90600000002</v>
      </c>
      <c r="G272" s="42">
        <f>G273+G299+G369+G384</f>
        <v>216014.24599999998</v>
      </c>
      <c r="H272" s="42">
        <f>H273+H299+H369+H384</f>
        <v>180789.597</v>
      </c>
      <c r="I272" s="306"/>
      <c r="J272" s="306"/>
      <c r="K272" s="306"/>
      <c r="L272" s="306"/>
    </row>
    <row r="273" spans="1:12" ht="15">
      <c r="A273" s="41" t="s">
        <v>70</v>
      </c>
      <c r="B273" s="41" t="s">
        <v>197</v>
      </c>
      <c r="C273" s="41" t="s">
        <v>251</v>
      </c>
      <c r="D273" s="41"/>
      <c r="E273" s="41"/>
      <c r="F273" s="54">
        <f>F274+F295</f>
        <v>29455.099000000002</v>
      </c>
      <c r="G273" s="42">
        <f>G274+G295</f>
        <v>22418.729</v>
      </c>
      <c r="H273" s="42">
        <f>H274+H295</f>
        <v>22418.729</v>
      </c>
      <c r="I273" s="306"/>
      <c r="J273" s="306"/>
      <c r="K273" s="306"/>
      <c r="L273" s="306"/>
    </row>
    <row r="274" spans="1:12" ht="46.5" customHeight="1">
      <c r="A274" s="206" t="s">
        <v>31</v>
      </c>
      <c r="B274" s="39" t="s">
        <v>197</v>
      </c>
      <c r="C274" s="39" t="s">
        <v>251</v>
      </c>
      <c r="D274" s="39" t="s">
        <v>50</v>
      </c>
      <c r="E274" s="39"/>
      <c r="F274" s="40">
        <f>F275</f>
        <v>29455.099000000002</v>
      </c>
      <c r="G274" s="40">
        <f>G275</f>
        <v>22418.729</v>
      </c>
      <c r="H274" s="40">
        <f>H275</f>
        <v>22418.729</v>
      </c>
      <c r="I274" s="306"/>
      <c r="J274" s="306"/>
      <c r="K274" s="306"/>
      <c r="L274" s="306"/>
    </row>
    <row r="275" spans="1:12" ht="71.25">
      <c r="A275" s="206" t="s">
        <v>570</v>
      </c>
      <c r="B275" s="37" t="s">
        <v>197</v>
      </c>
      <c r="C275" s="37" t="s">
        <v>251</v>
      </c>
      <c r="D275" s="37" t="s">
        <v>571</v>
      </c>
      <c r="E275" s="37"/>
      <c r="F275" s="38">
        <f>F278+F285+F292+F288+F276+F290</f>
        <v>29455.099000000002</v>
      </c>
      <c r="G275" s="38">
        <f>G278+G285+G292</f>
        <v>22418.729</v>
      </c>
      <c r="H275" s="38">
        <f>H278+H285+H292</f>
        <v>22418.729</v>
      </c>
      <c r="I275" s="306"/>
      <c r="J275" s="306"/>
      <c r="K275" s="306"/>
      <c r="L275" s="306"/>
    </row>
    <row r="276" spans="1:12" ht="96" customHeight="1">
      <c r="A276" s="259" t="s">
        <v>140</v>
      </c>
      <c r="B276" s="37" t="s">
        <v>197</v>
      </c>
      <c r="C276" s="37" t="s">
        <v>251</v>
      </c>
      <c r="D276" s="37" t="s">
        <v>139</v>
      </c>
      <c r="E276" s="37"/>
      <c r="F276" s="38">
        <f>F277</f>
        <v>2582.155</v>
      </c>
      <c r="G276" s="38"/>
      <c r="H276" s="38"/>
      <c r="I276" s="306"/>
      <c r="J276" s="306"/>
      <c r="K276" s="306"/>
      <c r="L276" s="306"/>
    </row>
    <row r="277" spans="1:12" ht="27">
      <c r="A277" s="37" t="s">
        <v>231</v>
      </c>
      <c r="B277" s="37" t="s">
        <v>197</v>
      </c>
      <c r="C277" s="37" t="s">
        <v>251</v>
      </c>
      <c r="D277" s="37" t="s">
        <v>139</v>
      </c>
      <c r="E277" s="37" t="s">
        <v>177</v>
      </c>
      <c r="F277" s="38">
        <v>2582.155</v>
      </c>
      <c r="G277" s="38"/>
      <c r="H277" s="38"/>
      <c r="I277" s="306"/>
      <c r="J277" s="306"/>
      <c r="K277" s="306"/>
      <c r="L277" s="306"/>
    </row>
    <row r="278" spans="1:12" ht="41.25">
      <c r="A278" s="215" t="s">
        <v>614</v>
      </c>
      <c r="B278" s="225" t="s">
        <v>197</v>
      </c>
      <c r="C278" s="225" t="s">
        <v>251</v>
      </c>
      <c r="D278" s="225" t="s">
        <v>572</v>
      </c>
      <c r="E278" s="225"/>
      <c r="F278" s="100">
        <f>F279+F280+F282+F281</f>
        <v>13508.1</v>
      </c>
      <c r="G278" s="100">
        <f>G279+G280+G282+G281</f>
        <v>14156</v>
      </c>
      <c r="H278" s="100">
        <f>H279+H280+H282+H281</f>
        <v>14156</v>
      </c>
      <c r="I278" s="306"/>
      <c r="J278" s="306"/>
      <c r="K278" s="306"/>
      <c r="L278" s="306"/>
    </row>
    <row r="279" spans="1:12" ht="81">
      <c r="A279" s="37" t="s">
        <v>230</v>
      </c>
      <c r="B279" s="37" t="s">
        <v>197</v>
      </c>
      <c r="C279" s="37" t="s">
        <v>251</v>
      </c>
      <c r="D279" s="37" t="s">
        <v>572</v>
      </c>
      <c r="E279" s="37" t="s">
        <v>81</v>
      </c>
      <c r="F279" s="52">
        <v>3938</v>
      </c>
      <c r="G279" s="38">
        <v>3621</v>
      </c>
      <c r="H279" s="38">
        <v>3621</v>
      </c>
      <c r="I279" s="306"/>
      <c r="J279" s="306"/>
      <c r="K279" s="306"/>
      <c r="L279" s="306"/>
    </row>
    <row r="280" spans="1:12" ht="27">
      <c r="A280" s="37" t="s">
        <v>231</v>
      </c>
      <c r="B280" s="37" t="s">
        <v>197</v>
      </c>
      <c r="C280" s="37" t="s">
        <v>251</v>
      </c>
      <c r="D280" s="37" t="s">
        <v>572</v>
      </c>
      <c r="E280" s="37" t="s">
        <v>177</v>
      </c>
      <c r="F280" s="38">
        <v>7778.6</v>
      </c>
      <c r="G280" s="38">
        <v>8750</v>
      </c>
      <c r="H280" s="38">
        <v>8750</v>
      </c>
      <c r="I280" s="306"/>
      <c r="J280" s="306"/>
      <c r="K280" s="306"/>
      <c r="L280" s="306"/>
    </row>
    <row r="281" spans="1:12" ht="15" hidden="1">
      <c r="A281" s="37" t="s">
        <v>220</v>
      </c>
      <c r="B281" s="37" t="s">
        <v>197</v>
      </c>
      <c r="C281" s="37" t="s">
        <v>251</v>
      </c>
      <c r="D281" s="37" t="s">
        <v>572</v>
      </c>
      <c r="E281" s="37" t="s">
        <v>171</v>
      </c>
      <c r="F281" s="38"/>
      <c r="G281" s="38"/>
      <c r="H281" s="38"/>
      <c r="I281" s="306"/>
      <c r="J281" s="306"/>
      <c r="K281" s="306"/>
      <c r="L281" s="306"/>
    </row>
    <row r="282" spans="1:12" ht="15">
      <c r="A282" s="255" t="s">
        <v>79</v>
      </c>
      <c r="B282" s="37" t="s">
        <v>197</v>
      </c>
      <c r="C282" s="37" t="s">
        <v>251</v>
      </c>
      <c r="D282" s="37" t="s">
        <v>572</v>
      </c>
      <c r="E282" s="37" t="s">
        <v>80</v>
      </c>
      <c r="F282" s="38">
        <v>1791.5</v>
      </c>
      <c r="G282" s="38">
        <v>1785</v>
      </c>
      <c r="H282" s="38">
        <v>1785</v>
      </c>
      <c r="I282" s="306"/>
      <c r="J282" s="306"/>
      <c r="K282" s="306"/>
      <c r="L282" s="306"/>
    </row>
    <row r="283" spans="1:12" ht="0.75" customHeight="1" hidden="1">
      <c r="A283" s="206" t="s">
        <v>89</v>
      </c>
      <c r="B283" s="39" t="s">
        <v>197</v>
      </c>
      <c r="C283" s="39" t="s">
        <v>251</v>
      </c>
      <c r="D283" s="39" t="s">
        <v>618</v>
      </c>
      <c r="E283" s="39"/>
      <c r="F283" s="40">
        <f>F285</f>
        <v>50</v>
      </c>
      <c r="G283" s="40">
        <f>G285</f>
        <v>0</v>
      </c>
      <c r="H283" s="40">
        <f>H285</f>
        <v>0</v>
      </c>
      <c r="I283" s="306"/>
      <c r="J283" s="306"/>
      <c r="K283" s="306"/>
      <c r="L283" s="306"/>
    </row>
    <row r="284" spans="1:12" ht="0.75" customHeight="1">
      <c r="A284" s="206"/>
      <c r="B284" s="39"/>
      <c r="C284" s="39"/>
      <c r="D284" s="39"/>
      <c r="E284" s="39"/>
      <c r="F284" s="40"/>
      <c r="G284" s="40"/>
      <c r="H284" s="40"/>
      <c r="I284" s="306"/>
      <c r="J284" s="306"/>
      <c r="K284" s="306"/>
      <c r="L284" s="306"/>
    </row>
    <row r="285" spans="1:12" ht="99" customHeight="1">
      <c r="A285" s="298" t="s">
        <v>526</v>
      </c>
      <c r="B285" s="225" t="s">
        <v>197</v>
      </c>
      <c r="C285" s="225" t="s">
        <v>251</v>
      </c>
      <c r="D285" s="225" t="s">
        <v>528</v>
      </c>
      <c r="E285" s="225"/>
      <c r="F285" s="106">
        <f>F287+F286</f>
        <v>50</v>
      </c>
      <c r="G285" s="106">
        <f>G287+G286</f>
        <v>0</v>
      </c>
      <c r="H285" s="106">
        <f>H287+H286</f>
        <v>0</v>
      </c>
      <c r="I285" s="306"/>
      <c r="J285" s="306"/>
      <c r="K285" s="306"/>
      <c r="L285" s="306"/>
    </row>
    <row r="286" spans="1:12" ht="27" hidden="1">
      <c r="A286" s="37" t="s">
        <v>231</v>
      </c>
      <c r="B286" s="37" t="s">
        <v>197</v>
      </c>
      <c r="C286" s="37" t="s">
        <v>251</v>
      </c>
      <c r="D286" s="225" t="s">
        <v>528</v>
      </c>
      <c r="E286" s="37" t="s">
        <v>177</v>
      </c>
      <c r="F286" s="43"/>
      <c r="G286" s="43"/>
      <c r="H286" s="43"/>
      <c r="I286" s="306"/>
      <c r="J286" s="306"/>
      <c r="K286" s="306"/>
      <c r="L286" s="306"/>
    </row>
    <row r="287" spans="1:12" ht="27">
      <c r="A287" s="37" t="s">
        <v>231</v>
      </c>
      <c r="B287" s="37" t="s">
        <v>197</v>
      </c>
      <c r="C287" s="37" t="s">
        <v>251</v>
      </c>
      <c r="D287" s="225" t="s">
        <v>528</v>
      </c>
      <c r="E287" s="37" t="s">
        <v>177</v>
      </c>
      <c r="F287" s="43">
        <v>50</v>
      </c>
      <c r="G287" s="43"/>
      <c r="H287" s="43"/>
      <c r="I287" s="306"/>
      <c r="J287" s="306"/>
      <c r="K287" s="306"/>
      <c r="L287" s="306"/>
    </row>
    <row r="288" spans="1:12" ht="54">
      <c r="A288" s="225" t="s">
        <v>550</v>
      </c>
      <c r="B288" s="37" t="s">
        <v>197</v>
      </c>
      <c r="C288" s="37" t="s">
        <v>251</v>
      </c>
      <c r="D288" s="37" t="s">
        <v>578</v>
      </c>
      <c r="E288" s="37"/>
      <c r="F288" s="43">
        <f>F289</f>
        <v>1070</v>
      </c>
      <c r="G288" s="299"/>
      <c r="H288" s="299"/>
      <c r="I288" s="306"/>
      <c r="J288" s="306"/>
      <c r="K288" s="306"/>
      <c r="L288" s="306"/>
    </row>
    <row r="289" spans="1:12" ht="27">
      <c r="A289" s="37" t="s">
        <v>231</v>
      </c>
      <c r="B289" s="37" t="s">
        <v>197</v>
      </c>
      <c r="C289" s="37" t="s">
        <v>251</v>
      </c>
      <c r="D289" s="37" t="s">
        <v>578</v>
      </c>
      <c r="E289" s="37" t="s">
        <v>177</v>
      </c>
      <c r="F289" s="43">
        <v>1070</v>
      </c>
      <c r="G289" s="299"/>
      <c r="H289" s="299"/>
      <c r="I289" s="306"/>
      <c r="J289" s="306"/>
      <c r="K289" s="306"/>
      <c r="L289" s="306"/>
    </row>
    <row r="290" spans="1:12" ht="40.5">
      <c r="A290" s="37" t="s">
        <v>283</v>
      </c>
      <c r="B290" s="37" t="s">
        <v>197</v>
      </c>
      <c r="C290" s="37" t="s">
        <v>251</v>
      </c>
      <c r="D290" s="37" t="s">
        <v>573</v>
      </c>
      <c r="E290" s="37"/>
      <c r="F290" s="43">
        <f>F291</f>
        <v>3982.115</v>
      </c>
      <c r="G290" s="299"/>
      <c r="H290" s="299"/>
      <c r="I290" s="306"/>
      <c r="J290" s="306"/>
      <c r="K290" s="306"/>
      <c r="L290" s="306"/>
    </row>
    <row r="291" spans="1:12" ht="15">
      <c r="A291" s="37" t="s">
        <v>220</v>
      </c>
      <c r="B291" s="37" t="s">
        <v>197</v>
      </c>
      <c r="C291" s="37" t="s">
        <v>251</v>
      </c>
      <c r="D291" s="37" t="s">
        <v>573</v>
      </c>
      <c r="E291" s="37" t="s">
        <v>171</v>
      </c>
      <c r="F291" s="43">
        <v>3982.115</v>
      </c>
      <c r="G291" s="299"/>
      <c r="H291" s="299"/>
      <c r="I291" s="306"/>
      <c r="J291" s="306"/>
      <c r="K291" s="306"/>
      <c r="L291" s="306"/>
    </row>
    <row r="292" spans="1:12" ht="121.5" customHeight="1">
      <c r="A292" s="251" t="s">
        <v>546</v>
      </c>
      <c r="B292" s="37" t="s">
        <v>197</v>
      </c>
      <c r="C292" s="37" t="s">
        <v>251</v>
      </c>
      <c r="D292" s="217" t="s">
        <v>574</v>
      </c>
      <c r="E292" s="37"/>
      <c r="F292" s="38">
        <f>F293+F294</f>
        <v>8262.729000000001</v>
      </c>
      <c r="G292" s="300">
        <f>G293+G294</f>
        <v>8262.729000000001</v>
      </c>
      <c r="H292" s="300">
        <f>H293+H294</f>
        <v>8262.729000000001</v>
      </c>
      <c r="I292" s="306"/>
      <c r="J292" s="306"/>
      <c r="K292" s="306"/>
      <c r="L292" s="306"/>
    </row>
    <row r="293" spans="1:12" ht="81">
      <c r="A293" s="37" t="s">
        <v>230</v>
      </c>
      <c r="B293" s="37" t="s">
        <v>197</v>
      </c>
      <c r="C293" s="37" t="s">
        <v>251</v>
      </c>
      <c r="D293" s="217" t="s">
        <v>574</v>
      </c>
      <c r="E293" s="37" t="s">
        <v>81</v>
      </c>
      <c r="F293" s="43">
        <v>8177.091</v>
      </c>
      <c r="G293" s="43">
        <v>8177.091</v>
      </c>
      <c r="H293" s="43">
        <v>8177.091</v>
      </c>
      <c r="I293" s="306"/>
      <c r="J293" s="306"/>
      <c r="K293" s="306"/>
      <c r="L293" s="306"/>
    </row>
    <row r="294" spans="1:12" ht="33" customHeight="1">
      <c r="A294" s="37" t="s">
        <v>231</v>
      </c>
      <c r="B294" s="37" t="s">
        <v>197</v>
      </c>
      <c r="C294" s="37" t="s">
        <v>251</v>
      </c>
      <c r="D294" s="217" t="s">
        <v>574</v>
      </c>
      <c r="E294" s="37" t="s">
        <v>177</v>
      </c>
      <c r="F294" s="43">
        <v>85.638</v>
      </c>
      <c r="G294" s="299">
        <v>85.638</v>
      </c>
      <c r="H294" s="299">
        <v>85.638</v>
      </c>
      <c r="I294" s="306"/>
      <c r="J294" s="306"/>
      <c r="K294" s="306"/>
      <c r="L294" s="306"/>
    </row>
    <row r="295" spans="1:12" ht="88.5" customHeight="1" hidden="1">
      <c r="A295" s="276" t="s">
        <v>97</v>
      </c>
      <c r="B295" s="39" t="s">
        <v>197</v>
      </c>
      <c r="C295" s="39" t="s">
        <v>251</v>
      </c>
      <c r="D295" s="39" t="s">
        <v>589</v>
      </c>
      <c r="E295" s="39"/>
      <c r="F295" s="40">
        <f aca="true" t="shared" si="32" ref="F295:H297">F296</f>
        <v>0</v>
      </c>
      <c r="G295" s="301">
        <f t="shared" si="32"/>
        <v>0</v>
      </c>
      <c r="H295" s="301">
        <f t="shared" si="32"/>
        <v>0</v>
      </c>
      <c r="I295" s="306"/>
      <c r="J295" s="306"/>
      <c r="K295" s="306"/>
      <c r="L295" s="306"/>
    </row>
    <row r="296" spans="1:12" ht="88.5" customHeight="1" hidden="1">
      <c r="A296" s="254" t="s">
        <v>586</v>
      </c>
      <c r="B296" s="39" t="s">
        <v>197</v>
      </c>
      <c r="C296" s="39" t="s">
        <v>251</v>
      </c>
      <c r="D296" s="39" t="s">
        <v>407</v>
      </c>
      <c r="E296" s="39"/>
      <c r="F296" s="40">
        <f t="shared" si="32"/>
        <v>0</v>
      </c>
      <c r="G296" s="301">
        <f t="shared" si="32"/>
        <v>0</v>
      </c>
      <c r="H296" s="301">
        <f t="shared" si="32"/>
        <v>0</v>
      </c>
      <c r="I296" s="306"/>
      <c r="J296" s="306"/>
      <c r="K296" s="306"/>
      <c r="L296" s="306"/>
    </row>
    <row r="297" spans="1:12" ht="15" hidden="1">
      <c r="A297" s="37" t="s">
        <v>607</v>
      </c>
      <c r="B297" s="37" t="s">
        <v>608</v>
      </c>
      <c r="C297" s="37" t="s">
        <v>251</v>
      </c>
      <c r="D297" s="37" t="s">
        <v>587</v>
      </c>
      <c r="E297" s="37"/>
      <c r="F297" s="38">
        <f t="shared" si="32"/>
        <v>0</v>
      </c>
      <c r="G297" s="300">
        <f t="shared" si="32"/>
        <v>0</v>
      </c>
      <c r="H297" s="300">
        <f t="shared" si="32"/>
        <v>0</v>
      </c>
      <c r="I297" s="306"/>
      <c r="J297" s="306"/>
      <c r="K297" s="306"/>
      <c r="L297" s="306"/>
    </row>
    <row r="298" spans="1:12" ht="27" hidden="1">
      <c r="A298" s="37" t="s">
        <v>231</v>
      </c>
      <c r="B298" s="37" t="s">
        <v>197</v>
      </c>
      <c r="C298" s="37" t="s">
        <v>251</v>
      </c>
      <c r="D298" s="37" t="s">
        <v>587</v>
      </c>
      <c r="E298" s="37" t="s">
        <v>177</v>
      </c>
      <c r="F298" s="43"/>
      <c r="G298" s="43"/>
      <c r="H298" s="43"/>
      <c r="I298" s="306"/>
      <c r="J298" s="306"/>
      <c r="K298" s="306"/>
      <c r="L298" s="306"/>
    </row>
    <row r="299" spans="1:12" ht="15">
      <c r="A299" s="41" t="s">
        <v>71</v>
      </c>
      <c r="B299" s="41" t="s">
        <v>197</v>
      </c>
      <c r="C299" s="41" t="s">
        <v>252</v>
      </c>
      <c r="D299" s="41"/>
      <c r="E299" s="41"/>
      <c r="F299" s="54">
        <f>F300+F338+F349+F357+F361+F365+F345+F353</f>
        <v>188866.296</v>
      </c>
      <c r="G299" s="42">
        <f>G300+G338+G349+G357+G361+G365+G345</f>
        <v>187058.55099999998</v>
      </c>
      <c r="H299" s="42">
        <f>H300+H338+H349+H357+H361+H365+H345</f>
        <v>152183.902</v>
      </c>
      <c r="I299" s="306"/>
      <c r="J299" s="306"/>
      <c r="K299" s="306"/>
      <c r="L299" s="306"/>
    </row>
    <row r="300" spans="1:12" ht="53.25" customHeight="1">
      <c r="A300" s="280" t="s">
        <v>31</v>
      </c>
      <c r="B300" s="39" t="s">
        <v>197</v>
      </c>
      <c r="C300" s="39" t="s">
        <v>252</v>
      </c>
      <c r="D300" s="39" t="s">
        <v>50</v>
      </c>
      <c r="E300" s="39"/>
      <c r="F300" s="97">
        <f>F301+F333</f>
        <v>186978.296</v>
      </c>
      <c r="G300" s="40">
        <f>G301+G333</f>
        <v>185338.55099999998</v>
      </c>
      <c r="H300" s="40">
        <f>H301+H333</f>
        <v>150463.902</v>
      </c>
      <c r="I300" s="306"/>
      <c r="J300" s="306"/>
      <c r="K300" s="306"/>
      <c r="L300" s="306"/>
    </row>
    <row r="301" spans="1:12" ht="71.25">
      <c r="A301" s="206" t="s">
        <v>576</v>
      </c>
      <c r="B301" s="37" t="s">
        <v>197</v>
      </c>
      <c r="C301" s="37" t="s">
        <v>252</v>
      </c>
      <c r="D301" s="37" t="s">
        <v>571</v>
      </c>
      <c r="E301" s="37"/>
      <c r="F301" s="52">
        <f>F302+F309+F318+F320+F322+F324+F327+F329+F305+F307+F331</f>
        <v>179212.796</v>
      </c>
      <c r="G301" s="38">
        <f>G302+G309+G318+G320+G322+G324+G327+G329+G305</f>
        <v>177589.55099999998</v>
      </c>
      <c r="H301" s="38">
        <f>H302+H309+H318+H320+H322+H324+H327+H329+H305</f>
        <v>142514.902</v>
      </c>
      <c r="I301" s="306"/>
      <c r="J301" s="306"/>
      <c r="K301" s="306"/>
      <c r="L301" s="306"/>
    </row>
    <row r="302" spans="1:12" ht="158.25" customHeight="1">
      <c r="A302" s="302" t="s">
        <v>547</v>
      </c>
      <c r="B302" s="225" t="s">
        <v>197</v>
      </c>
      <c r="C302" s="225" t="s">
        <v>252</v>
      </c>
      <c r="D302" s="225" t="s">
        <v>582</v>
      </c>
      <c r="E302" s="225"/>
      <c r="F302" s="98">
        <f>F303+F304</f>
        <v>152542.864</v>
      </c>
      <c r="G302" s="100">
        <f>G303+G304</f>
        <v>151710.91799999998</v>
      </c>
      <c r="H302" s="100">
        <f>H303+H304</f>
        <v>118179.01</v>
      </c>
      <c r="I302" s="306"/>
      <c r="J302" s="306"/>
      <c r="K302" s="306"/>
      <c r="L302" s="303"/>
    </row>
    <row r="303" spans="1:12" ht="81">
      <c r="A303" s="37" t="s">
        <v>230</v>
      </c>
      <c r="B303" s="37" t="s">
        <v>197</v>
      </c>
      <c r="C303" s="37" t="s">
        <v>252</v>
      </c>
      <c r="D303" s="37" t="s">
        <v>582</v>
      </c>
      <c r="E303" s="37" t="s">
        <v>81</v>
      </c>
      <c r="F303" s="38">
        <v>145835.553</v>
      </c>
      <c r="G303" s="38">
        <v>145003.607</v>
      </c>
      <c r="H303" s="38">
        <v>116969.01</v>
      </c>
      <c r="I303" s="306"/>
      <c r="J303" s="306"/>
      <c r="K303" s="306"/>
      <c r="L303" s="306"/>
    </row>
    <row r="304" spans="1:12" ht="27">
      <c r="A304" s="37" t="s">
        <v>231</v>
      </c>
      <c r="B304" s="37" t="s">
        <v>197</v>
      </c>
      <c r="C304" s="37" t="s">
        <v>252</v>
      </c>
      <c r="D304" s="37" t="s">
        <v>582</v>
      </c>
      <c r="E304" s="37" t="s">
        <v>177</v>
      </c>
      <c r="F304" s="38">
        <v>6707.311</v>
      </c>
      <c r="G304" s="38">
        <v>6707.311</v>
      </c>
      <c r="H304" s="38">
        <v>1210</v>
      </c>
      <c r="I304" s="306"/>
      <c r="J304" s="306"/>
      <c r="K304" s="306"/>
      <c r="L304" s="306"/>
    </row>
    <row r="305" spans="1:12" ht="29.25" customHeight="1">
      <c r="A305" s="225" t="s">
        <v>445</v>
      </c>
      <c r="B305" s="225" t="s">
        <v>197</v>
      </c>
      <c r="C305" s="225" t="s">
        <v>252</v>
      </c>
      <c r="D305" s="225" t="s">
        <v>583</v>
      </c>
      <c r="E305" s="225"/>
      <c r="F305" s="98">
        <f>F306</f>
        <v>1159.831</v>
      </c>
      <c r="G305" s="100">
        <f>G306</f>
        <v>1159.831</v>
      </c>
      <c r="H305" s="100">
        <f>H306</f>
        <v>1159.831</v>
      </c>
      <c r="I305" s="306"/>
      <c r="J305" s="306"/>
      <c r="K305" s="306"/>
      <c r="L305" s="306"/>
    </row>
    <row r="306" spans="1:12" ht="81">
      <c r="A306" s="37" t="s">
        <v>230</v>
      </c>
      <c r="B306" s="37" t="s">
        <v>197</v>
      </c>
      <c r="C306" s="37" t="s">
        <v>252</v>
      </c>
      <c r="D306" s="37" t="s">
        <v>583</v>
      </c>
      <c r="E306" s="37" t="s">
        <v>81</v>
      </c>
      <c r="F306" s="38">
        <v>1159.831</v>
      </c>
      <c r="G306" s="38">
        <v>1159.831</v>
      </c>
      <c r="H306" s="38">
        <v>1159.831</v>
      </c>
      <c r="I306" s="306"/>
      <c r="J306" s="306"/>
      <c r="K306" s="306"/>
      <c r="L306" s="306"/>
    </row>
    <row r="307" spans="1:12" ht="54">
      <c r="A307" s="37" t="s">
        <v>142</v>
      </c>
      <c r="B307" s="37" t="s">
        <v>197</v>
      </c>
      <c r="C307" s="37" t="s">
        <v>252</v>
      </c>
      <c r="D307" s="37" t="s">
        <v>141</v>
      </c>
      <c r="E307" s="37"/>
      <c r="F307" s="38">
        <f>F308</f>
        <v>162.59</v>
      </c>
      <c r="G307" s="38"/>
      <c r="H307" s="38"/>
      <c r="I307" s="306"/>
      <c r="J307" s="306"/>
      <c r="K307" s="306"/>
      <c r="L307" s="306"/>
    </row>
    <row r="308" spans="1:12" ht="27">
      <c r="A308" s="37" t="s">
        <v>231</v>
      </c>
      <c r="B308" s="37" t="s">
        <v>197</v>
      </c>
      <c r="C308" s="37" t="s">
        <v>252</v>
      </c>
      <c r="D308" s="37" t="s">
        <v>141</v>
      </c>
      <c r="E308" s="37" t="s">
        <v>177</v>
      </c>
      <c r="F308" s="38">
        <v>162.59</v>
      </c>
      <c r="G308" s="38"/>
      <c r="H308" s="38"/>
      <c r="I308" s="306"/>
      <c r="J308" s="306"/>
      <c r="K308" s="306"/>
      <c r="L308" s="306"/>
    </row>
    <row r="309" spans="1:12" ht="40.5">
      <c r="A309" s="37" t="s">
        <v>126</v>
      </c>
      <c r="B309" s="37" t="s">
        <v>197</v>
      </c>
      <c r="C309" s="37" t="s">
        <v>252</v>
      </c>
      <c r="D309" s="37" t="s">
        <v>572</v>
      </c>
      <c r="E309" s="37"/>
      <c r="F309" s="52">
        <f>F310+F311+F312</f>
        <v>19569</v>
      </c>
      <c r="G309" s="38">
        <f>G310+G311+G312</f>
        <v>22732.802</v>
      </c>
      <c r="H309" s="38">
        <f>H310+H311+H312</f>
        <v>21190.061</v>
      </c>
      <c r="I309" s="306"/>
      <c r="J309" s="306"/>
      <c r="K309" s="306"/>
      <c r="L309" s="306"/>
    </row>
    <row r="310" spans="1:12" ht="81">
      <c r="A310" s="37" t="s">
        <v>230</v>
      </c>
      <c r="B310" s="37" t="s">
        <v>197</v>
      </c>
      <c r="C310" s="37" t="s">
        <v>252</v>
      </c>
      <c r="D310" s="37" t="s">
        <v>572</v>
      </c>
      <c r="E310" s="37" t="s">
        <v>81</v>
      </c>
      <c r="F310" s="38">
        <v>76</v>
      </c>
      <c r="G310" s="38">
        <v>76</v>
      </c>
      <c r="H310" s="38">
        <v>76</v>
      </c>
      <c r="I310" s="306"/>
      <c r="J310" s="306"/>
      <c r="K310" s="306"/>
      <c r="L310" s="306"/>
    </row>
    <row r="311" spans="1:12" ht="27">
      <c r="A311" s="37" t="s">
        <v>231</v>
      </c>
      <c r="B311" s="37" t="s">
        <v>197</v>
      </c>
      <c r="C311" s="37" t="s">
        <v>252</v>
      </c>
      <c r="D311" s="37" t="s">
        <v>572</v>
      </c>
      <c r="E311" s="37" t="s">
        <v>177</v>
      </c>
      <c r="F311" s="38">
        <v>17897</v>
      </c>
      <c r="G311" s="38">
        <v>21056.802</v>
      </c>
      <c r="H311" s="38">
        <v>19504.061</v>
      </c>
      <c r="I311" s="306"/>
      <c r="J311" s="306"/>
      <c r="K311" s="306"/>
      <c r="L311" s="306"/>
    </row>
    <row r="312" spans="1:12" ht="15">
      <c r="A312" s="255" t="s">
        <v>79</v>
      </c>
      <c r="B312" s="37" t="s">
        <v>197</v>
      </c>
      <c r="C312" s="37" t="s">
        <v>252</v>
      </c>
      <c r="D312" s="37" t="s">
        <v>572</v>
      </c>
      <c r="E312" s="37" t="s">
        <v>80</v>
      </c>
      <c r="F312" s="38">
        <v>1596</v>
      </c>
      <c r="G312" s="38">
        <v>1600</v>
      </c>
      <c r="H312" s="38">
        <v>1610</v>
      </c>
      <c r="I312" s="306"/>
      <c r="J312" s="306"/>
      <c r="K312" s="306"/>
      <c r="L312" s="306"/>
    </row>
    <row r="313" spans="1:12" ht="62.25" customHeight="1" hidden="1">
      <c r="A313" s="280" t="s">
        <v>31</v>
      </c>
      <c r="B313" s="39" t="s">
        <v>197</v>
      </c>
      <c r="C313" s="39" t="s">
        <v>252</v>
      </c>
      <c r="D313" s="39" t="s">
        <v>617</v>
      </c>
      <c r="E313" s="39"/>
      <c r="F313" s="40">
        <f>F314+F318+F320+F323+F325</f>
        <v>2986</v>
      </c>
      <c r="G313" s="40">
        <f>G314+G318+G320+G323+G325</f>
        <v>1986</v>
      </c>
      <c r="H313" s="40">
        <f>H314+H318+H320+H323+H325</f>
        <v>1986</v>
      </c>
      <c r="I313" s="306"/>
      <c r="J313" s="306"/>
      <c r="K313" s="306"/>
      <c r="L313" s="306"/>
    </row>
    <row r="314" spans="1:12" ht="40.5" hidden="1">
      <c r="A314" s="225" t="s">
        <v>126</v>
      </c>
      <c r="B314" s="37" t="s">
        <v>197</v>
      </c>
      <c r="C314" s="37" t="s">
        <v>252</v>
      </c>
      <c r="D314" s="37" t="s">
        <v>611</v>
      </c>
      <c r="E314" s="37"/>
      <c r="F314" s="38">
        <f>F315+F316+F317</f>
        <v>0</v>
      </c>
      <c r="G314" s="38">
        <f>G315+G316+G317</f>
        <v>0</v>
      </c>
      <c r="H314" s="38">
        <f>H315+H316+H317</f>
        <v>0</v>
      </c>
      <c r="I314" s="306"/>
      <c r="J314" s="306"/>
      <c r="K314" s="306"/>
      <c r="L314" s="306"/>
    </row>
    <row r="315" spans="1:12" ht="54" hidden="1">
      <c r="A315" s="37" t="s">
        <v>110</v>
      </c>
      <c r="B315" s="37" t="s">
        <v>197</v>
      </c>
      <c r="C315" s="37" t="s">
        <v>252</v>
      </c>
      <c r="D315" s="37" t="s">
        <v>611</v>
      </c>
      <c r="E315" s="37" t="s">
        <v>81</v>
      </c>
      <c r="F315" s="43"/>
      <c r="G315" s="43"/>
      <c r="H315" s="43"/>
      <c r="I315" s="306"/>
      <c r="J315" s="306"/>
      <c r="K315" s="306"/>
      <c r="L315" s="306"/>
    </row>
    <row r="316" spans="1:12" ht="27" hidden="1">
      <c r="A316" s="227" t="s">
        <v>176</v>
      </c>
      <c r="B316" s="37" t="s">
        <v>197</v>
      </c>
      <c r="C316" s="37" t="s">
        <v>252</v>
      </c>
      <c r="D316" s="37" t="s">
        <v>611</v>
      </c>
      <c r="E316" s="37" t="s">
        <v>177</v>
      </c>
      <c r="F316" s="43"/>
      <c r="G316" s="43"/>
      <c r="H316" s="43"/>
      <c r="I316" s="306"/>
      <c r="J316" s="306"/>
      <c r="K316" s="306"/>
      <c r="L316" s="306"/>
    </row>
    <row r="317" spans="1:12" ht="15" hidden="1">
      <c r="A317" s="255" t="s">
        <v>79</v>
      </c>
      <c r="B317" s="37" t="s">
        <v>197</v>
      </c>
      <c r="C317" s="37" t="s">
        <v>252</v>
      </c>
      <c r="D317" s="37" t="s">
        <v>611</v>
      </c>
      <c r="E317" s="37" t="s">
        <v>80</v>
      </c>
      <c r="F317" s="43"/>
      <c r="G317" s="43"/>
      <c r="H317" s="43"/>
      <c r="I317" s="306"/>
      <c r="J317" s="306"/>
      <c r="K317" s="306"/>
      <c r="L317" s="306"/>
    </row>
    <row r="318" spans="1:12" ht="59.25" customHeight="1">
      <c r="A318" s="225" t="s">
        <v>549</v>
      </c>
      <c r="B318" s="37" t="s">
        <v>608</v>
      </c>
      <c r="C318" s="37" t="s">
        <v>252</v>
      </c>
      <c r="D318" s="37" t="s">
        <v>577</v>
      </c>
      <c r="E318" s="37"/>
      <c r="F318" s="52">
        <f>F319</f>
        <v>686</v>
      </c>
      <c r="G318" s="38">
        <f>G319</f>
        <v>686</v>
      </c>
      <c r="H318" s="38">
        <f>H319</f>
        <v>686</v>
      </c>
      <c r="I318" s="306"/>
      <c r="J318" s="306"/>
      <c r="K318" s="306"/>
      <c r="L318" s="306"/>
    </row>
    <row r="319" spans="1:12" ht="81">
      <c r="A319" s="37" t="s">
        <v>230</v>
      </c>
      <c r="B319" s="37" t="s">
        <v>197</v>
      </c>
      <c r="C319" s="37" t="s">
        <v>252</v>
      </c>
      <c r="D319" s="37" t="s">
        <v>577</v>
      </c>
      <c r="E319" s="37" t="s">
        <v>81</v>
      </c>
      <c r="F319" s="38">
        <v>686</v>
      </c>
      <c r="G319" s="38">
        <v>686</v>
      </c>
      <c r="H319" s="38">
        <v>686</v>
      </c>
      <c r="I319" s="306"/>
      <c r="J319" s="306"/>
      <c r="K319" s="306"/>
      <c r="L319" s="306"/>
    </row>
    <row r="320" spans="1:12" ht="54.75" customHeight="1">
      <c r="A320" s="225" t="s">
        <v>550</v>
      </c>
      <c r="B320" s="37" t="s">
        <v>197</v>
      </c>
      <c r="C320" s="37" t="s">
        <v>252</v>
      </c>
      <c r="D320" s="37" t="s">
        <v>578</v>
      </c>
      <c r="E320" s="37"/>
      <c r="F320" s="52">
        <f>F321</f>
        <v>1000</v>
      </c>
      <c r="G320" s="38">
        <f>G321</f>
        <v>0</v>
      </c>
      <c r="H320" s="38">
        <f>H321</f>
        <v>0</v>
      </c>
      <c r="I320" s="306"/>
      <c r="J320" s="306"/>
      <c r="K320" s="306"/>
      <c r="L320" s="306"/>
    </row>
    <row r="321" spans="1:12" ht="27">
      <c r="A321" s="37" t="s">
        <v>231</v>
      </c>
      <c r="B321" s="37" t="s">
        <v>197</v>
      </c>
      <c r="C321" s="37" t="s">
        <v>252</v>
      </c>
      <c r="D321" s="37" t="s">
        <v>578</v>
      </c>
      <c r="E321" s="37" t="s">
        <v>177</v>
      </c>
      <c r="F321" s="38">
        <v>1000</v>
      </c>
      <c r="G321" s="38"/>
      <c r="H321" s="38"/>
      <c r="I321" s="306"/>
      <c r="J321" s="306"/>
      <c r="K321" s="306"/>
      <c r="L321" s="306"/>
    </row>
    <row r="322" spans="1:12" ht="66.75" customHeight="1" hidden="1">
      <c r="A322" s="225" t="s">
        <v>609</v>
      </c>
      <c r="B322" s="37" t="s">
        <v>197</v>
      </c>
      <c r="C322" s="37" t="s">
        <v>252</v>
      </c>
      <c r="D322" s="37" t="s">
        <v>579</v>
      </c>
      <c r="E322" s="37"/>
      <c r="F322" s="38">
        <f>F323</f>
        <v>0</v>
      </c>
      <c r="G322" s="38">
        <f>G323</f>
        <v>0</v>
      </c>
      <c r="H322" s="38">
        <f>H323</f>
        <v>0</v>
      </c>
      <c r="I322" s="306"/>
      <c r="J322" s="306"/>
      <c r="K322" s="306"/>
      <c r="L322" s="306"/>
    </row>
    <row r="323" spans="1:12" ht="27" hidden="1">
      <c r="A323" s="37" t="s">
        <v>231</v>
      </c>
      <c r="B323" s="37" t="s">
        <v>197</v>
      </c>
      <c r="C323" s="37" t="s">
        <v>252</v>
      </c>
      <c r="D323" s="37" t="s">
        <v>579</v>
      </c>
      <c r="E323" s="37" t="s">
        <v>177</v>
      </c>
      <c r="F323" s="38"/>
      <c r="G323" s="38"/>
      <c r="H323" s="38"/>
      <c r="I323" s="306"/>
      <c r="J323" s="306"/>
      <c r="K323" s="306"/>
      <c r="L323" s="306"/>
    </row>
    <row r="324" spans="1:12" ht="58.5" customHeight="1">
      <c r="A324" s="267" t="s">
        <v>610</v>
      </c>
      <c r="B324" s="225" t="s">
        <v>197</v>
      </c>
      <c r="C324" s="225" t="s">
        <v>252</v>
      </c>
      <c r="D324" s="225" t="s">
        <v>580</v>
      </c>
      <c r="E324" s="225"/>
      <c r="F324" s="98">
        <f>F325</f>
        <v>1300</v>
      </c>
      <c r="G324" s="100">
        <f>G325</f>
        <v>1300</v>
      </c>
      <c r="H324" s="100">
        <f>H325</f>
        <v>1300</v>
      </c>
      <c r="I324" s="306"/>
      <c r="J324" s="306"/>
      <c r="K324" s="306"/>
      <c r="L324" s="306"/>
    </row>
    <row r="325" spans="1:12" ht="25.5" customHeight="1">
      <c r="A325" s="37" t="s">
        <v>231</v>
      </c>
      <c r="B325" s="37" t="s">
        <v>197</v>
      </c>
      <c r="C325" s="37" t="s">
        <v>252</v>
      </c>
      <c r="D325" s="37" t="s">
        <v>580</v>
      </c>
      <c r="E325" s="37" t="s">
        <v>177</v>
      </c>
      <c r="F325" s="38">
        <v>1300</v>
      </c>
      <c r="G325" s="38">
        <v>1300</v>
      </c>
      <c r="H325" s="38">
        <v>1300</v>
      </c>
      <c r="I325" s="306"/>
      <c r="J325" s="306"/>
      <c r="K325" s="306"/>
      <c r="L325" s="306"/>
    </row>
    <row r="326" spans="1:12" ht="12.75" customHeight="1" hidden="1">
      <c r="A326" s="266" t="s">
        <v>31</v>
      </c>
      <c r="B326" s="41" t="s">
        <v>197</v>
      </c>
      <c r="C326" s="41" t="s">
        <v>252</v>
      </c>
      <c r="D326" s="41" t="s">
        <v>617</v>
      </c>
      <c r="E326" s="41"/>
      <c r="F326" s="40">
        <f>F335+F336+F337</f>
        <v>7765.5</v>
      </c>
      <c r="G326" s="40">
        <f>G335+G336+G337</f>
        <v>7749</v>
      </c>
      <c r="H326" s="40">
        <f>H335+H336+H337</f>
        <v>7949</v>
      </c>
      <c r="I326" s="306"/>
      <c r="J326" s="306"/>
      <c r="K326" s="306"/>
      <c r="L326" s="306"/>
    </row>
    <row r="327" spans="1:12" ht="57" customHeight="1" hidden="1">
      <c r="A327" s="268" t="s">
        <v>283</v>
      </c>
      <c r="B327" s="37" t="s">
        <v>197</v>
      </c>
      <c r="C327" s="37" t="s">
        <v>252</v>
      </c>
      <c r="D327" s="37" t="s">
        <v>573</v>
      </c>
      <c r="E327" s="37"/>
      <c r="F327" s="100">
        <f>F328</f>
        <v>0</v>
      </c>
      <c r="G327" s="100">
        <f>G328</f>
        <v>0</v>
      </c>
      <c r="H327" s="100">
        <f>H328</f>
        <v>0</v>
      </c>
      <c r="I327" s="306"/>
      <c r="J327" s="306"/>
      <c r="K327" s="306"/>
      <c r="L327" s="306"/>
    </row>
    <row r="328" spans="1:12" ht="22.5" customHeight="1" hidden="1">
      <c r="A328" s="37" t="s">
        <v>220</v>
      </c>
      <c r="B328" s="37" t="s">
        <v>197</v>
      </c>
      <c r="C328" s="37" t="s">
        <v>237</v>
      </c>
      <c r="D328" s="37" t="s">
        <v>573</v>
      </c>
      <c r="E328" s="37" t="s">
        <v>171</v>
      </c>
      <c r="F328" s="100"/>
      <c r="G328" s="100"/>
      <c r="H328" s="100"/>
      <c r="I328" s="306"/>
      <c r="J328" s="306"/>
      <c r="K328" s="306"/>
      <c r="L328" s="306"/>
    </row>
    <row r="329" spans="1:12" ht="74.25" customHeight="1">
      <c r="A329" s="225" t="s">
        <v>138</v>
      </c>
      <c r="B329" s="225" t="s">
        <v>197</v>
      </c>
      <c r="C329" s="225" t="s">
        <v>252</v>
      </c>
      <c r="D329" s="225" t="s">
        <v>581</v>
      </c>
      <c r="E329" s="225"/>
      <c r="F329" s="98">
        <f>F330</f>
        <v>1100</v>
      </c>
      <c r="G329" s="100">
        <f>G330</f>
        <v>0</v>
      </c>
      <c r="H329" s="100">
        <f>H330</f>
        <v>0</v>
      </c>
      <c r="I329" s="306"/>
      <c r="J329" s="306"/>
      <c r="K329" s="306"/>
      <c r="L329" s="306"/>
    </row>
    <row r="330" spans="1:12" ht="35.25" customHeight="1">
      <c r="A330" s="37" t="s">
        <v>231</v>
      </c>
      <c r="B330" s="37" t="s">
        <v>197</v>
      </c>
      <c r="C330" s="37" t="s">
        <v>252</v>
      </c>
      <c r="D330" s="225" t="s">
        <v>581</v>
      </c>
      <c r="E330" s="37" t="s">
        <v>177</v>
      </c>
      <c r="F330" s="100">
        <v>1100</v>
      </c>
      <c r="G330" s="100"/>
      <c r="H330" s="100"/>
      <c r="I330" s="369"/>
      <c r="J330" s="360"/>
      <c r="K330" s="360"/>
      <c r="L330" s="306"/>
    </row>
    <row r="331" spans="1:12" ht="66.75" customHeight="1">
      <c r="A331" s="321" t="s">
        <v>463</v>
      </c>
      <c r="B331" s="37" t="s">
        <v>197</v>
      </c>
      <c r="C331" s="37" t="s">
        <v>252</v>
      </c>
      <c r="D331" s="225" t="s">
        <v>143</v>
      </c>
      <c r="E331" s="37"/>
      <c r="F331" s="100">
        <f>F332</f>
        <v>1692.511</v>
      </c>
      <c r="G331" s="100"/>
      <c r="H331" s="100"/>
      <c r="I331" s="235"/>
      <c r="J331" s="312"/>
      <c r="K331" s="312"/>
      <c r="L331" s="306"/>
    </row>
    <row r="332" spans="1:12" ht="35.25" customHeight="1">
      <c r="A332" s="37" t="s">
        <v>231</v>
      </c>
      <c r="B332" s="37" t="s">
        <v>197</v>
      </c>
      <c r="C332" s="37" t="s">
        <v>252</v>
      </c>
      <c r="D332" s="225" t="s">
        <v>143</v>
      </c>
      <c r="E332" s="37" t="s">
        <v>177</v>
      </c>
      <c r="F332" s="100">
        <v>1692.511</v>
      </c>
      <c r="G332" s="100"/>
      <c r="H332" s="100"/>
      <c r="I332" s="235"/>
      <c r="J332" s="312"/>
      <c r="K332" s="312"/>
      <c r="L332" s="306"/>
    </row>
    <row r="333" spans="1:12" ht="85.5">
      <c r="A333" s="206" t="s">
        <v>584</v>
      </c>
      <c r="B333" s="41" t="s">
        <v>197</v>
      </c>
      <c r="C333" s="41" t="s">
        <v>252</v>
      </c>
      <c r="D333" s="41" t="s">
        <v>52</v>
      </c>
      <c r="E333" s="41"/>
      <c r="F333" s="97">
        <f>F335+F336+F337</f>
        <v>7765.5</v>
      </c>
      <c r="G333" s="40">
        <f>G335+G336+G337</f>
        <v>7749</v>
      </c>
      <c r="H333" s="40">
        <f>H335+H336+H337</f>
        <v>7949</v>
      </c>
      <c r="I333" s="306"/>
      <c r="J333" s="306"/>
      <c r="K333" s="306"/>
      <c r="L333" s="306"/>
    </row>
    <row r="334" spans="1:12" ht="40.5">
      <c r="A334" s="37" t="s">
        <v>126</v>
      </c>
      <c r="B334" s="37" t="s">
        <v>197</v>
      </c>
      <c r="C334" s="37" t="s">
        <v>252</v>
      </c>
      <c r="D334" s="37" t="s">
        <v>585</v>
      </c>
      <c r="E334" s="41"/>
      <c r="F334" s="38">
        <f>F335+F336+F337</f>
        <v>7765.5</v>
      </c>
      <c r="G334" s="38">
        <f>G335+G336+G337</f>
        <v>7749</v>
      </c>
      <c r="H334" s="38">
        <f>H335+H336+H337</f>
        <v>7949</v>
      </c>
      <c r="I334" s="306"/>
      <c r="J334" s="306"/>
      <c r="K334" s="306"/>
      <c r="L334" s="306"/>
    </row>
    <row r="335" spans="1:12" ht="81">
      <c r="A335" s="37" t="s">
        <v>230</v>
      </c>
      <c r="B335" s="37" t="s">
        <v>197</v>
      </c>
      <c r="C335" s="37" t="s">
        <v>252</v>
      </c>
      <c r="D335" s="37" t="s">
        <v>585</v>
      </c>
      <c r="E335" s="37" t="s">
        <v>81</v>
      </c>
      <c r="F335" s="310">
        <v>6868</v>
      </c>
      <c r="G335" s="311">
        <v>6950</v>
      </c>
      <c r="H335" s="311">
        <v>7150</v>
      </c>
      <c r="I335" s="306"/>
      <c r="J335" s="306"/>
      <c r="K335" s="306"/>
      <c r="L335" s="306"/>
    </row>
    <row r="336" spans="1:12" ht="27">
      <c r="A336" s="37" t="s">
        <v>231</v>
      </c>
      <c r="B336" s="37" t="s">
        <v>197</v>
      </c>
      <c r="C336" s="37" t="s">
        <v>252</v>
      </c>
      <c r="D336" s="37" t="s">
        <v>585</v>
      </c>
      <c r="E336" s="37" t="s">
        <v>177</v>
      </c>
      <c r="F336" s="310">
        <v>882.49</v>
      </c>
      <c r="G336" s="311">
        <v>784</v>
      </c>
      <c r="H336" s="311">
        <v>784</v>
      </c>
      <c r="I336" s="306"/>
      <c r="J336" s="306"/>
      <c r="K336" s="306"/>
      <c r="L336" s="306"/>
    </row>
    <row r="337" spans="1:12" ht="15">
      <c r="A337" s="255" t="s">
        <v>79</v>
      </c>
      <c r="B337" s="37" t="s">
        <v>197</v>
      </c>
      <c r="C337" s="37" t="s">
        <v>252</v>
      </c>
      <c r="D337" s="37" t="s">
        <v>585</v>
      </c>
      <c r="E337" s="37" t="s">
        <v>80</v>
      </c>
      <c r="F337" s="310">
        <v>15.01</v>
      </c>
      <c r="G337" s="311">
        <v>15</v>
      </c>
      <c r="H337" s="311">
        <v>15</v>
      </c>
      <c r="I337" s="306"/>
      <c r="J337" s="306"/>
      <c r="K337" s="306"/>
      <c r="L337" s="306"/>
    </row>
    <row r="338" spans="1:12" ht="85.5" customHeight="1">
      <c r="A338" s="276" t="s">
        <v>97</v>
      </c>
      <c r="B338" s="39" t="s">
        <v>197</v>
      </c>
      <c r="C338" s="39" t="s">
        <v>252</v>
      </c>
      <c r="D338" s="39" t="s">
        <v>588</v>
      </c>
      <c r="E338" s="39"/>
      <c r="F338" s="97">
        <f aca="true" t="shared" si="33" ref="F338:H340">F339</f>
        <v>326</v>
      </c>
      <c r="G338" s="40">
        <f t="shared" si="33"/>
        <v>0</v>
      </c>
      <c r="H338" s="40">
        <f t="shared" si="33"/>
        <v>0</v>
      </c>
      <c r="I338" s="306"/>
      <c r="J338" s="306"/>
      <c r="K338" s="306"/>
      <c r="L338" s="306"/>
    </row>
    <row r="339" spans="1:12" ht="111" customHeight="1">
      <c r="A339" s="254" t="s">
        <v>586</v>
      </c>
      <c r="B339" s="39" t="s">
        <v>197</v>
      </c>
      <c r="C339" s="39" t="s">
        <v>252</v>
      </c>
      <c r="D339" s="39" t="s">
        <v>587</v>
      </c>
      <c r="E339" s="39"/>
      <c r="F339" s="40">
        <f t="shared" si="33"/>
        <v>326</v>
      </c>
      <c r="G339" s="40">
        <f t="shared" si="33"/>
        <v>0</v>
      </c>
      <c r="H339" s="40">
        <f t="shared" si="33"/>
        <v>0</v>
      </c>
      <c r="I339" s="306"/>
      <c r="J339" s="306"/>
      <c r="K339" s="306"/>
      <c r="L339" s="306"/>
    </row>
    <row r="340" spans="1:12" ht="15">
      <c r="A340" s="37" t="s">
        <v>607</v>
      </c>
      <c r="B340" s="37" t="s">
        <v>197</v>
      </c>
      <c r="C340" s="37" t="s">
        <v>252</v>
      </c>
      <c r="D340" s="37" t="s">
        <v>587</v>
      </c>
      <c r="E340" s="37"/>
      <c r="F340" s="38">
        <f t="shared" si="33"/>
        <v>326</v>
      </c>
      <c r="G340" s="38">
        <f t="shared" si="33"/>
        <v>0</v>
      </c>
      <c r="H340" s="38">
        <f t="shared" si="33"/>
        <v>0</v>
      </c>
      <c r="I340" s="306"/>
      <c r="J340" s="306"/>
      <c r="K340" s="306"/>
      <c r="L340" s="306"/>
    </row>
    <row r="341" spans="1:12" ht="27">
      <c r="A341" s="37" t="s">
        <v>176</v>
      </c>
      <c r="B341" s="37" t="s">
        <v>197</v>
      </c>
      <c r="C341" s="37" t="s">
        <v>252</v>
      </c>
      <c r="D341" s="37" t="s">
        <v>587</v>
      </c>
      <c r="E341" s="37" t="s">
        <v>613</v>
      </c>
      <c r="F341" s="43">
        <v>326</v>
      </c>
      <c r="G341" s="43"/>
      <c r="H341" s="43"/>
      <c r="I341" s="306"/>
      <c r="J341" s="306"/>
      <c r="K341" s="306"/>
      <c r="L341" s="306"/>
    </row>
    <row r="342" spans="1:12" ht="71.25" hidden="1">
      <c r="A342" s="272" t="s">
        <v>432</v>
      </c>
      <c r="B342" s="39" t="s">
        <v>197</v>
      </c>
      <c r="C342" s="39" t="s">
        <v>252</v>
      </c>
      <c r="D342" s="39" t="s">
        <v>407</v>
      </c>
      <c r="E342" s="39"/>
      <c r="F342" s="42">
        <f aca="true" t="shared" si="34" ref="F342:H343">F343</f>
        <v>0</v>
      </c>
      <c r="G342" s="42">
        <f t="shared" si="34"/>
        <v>0</v>
      </c>
      <c r="H342" s="42">
        <f t="shared" si="34"/>
        <v>0</v>
      </c>
      <c r="I342" s="306"/>
      <c r="J342" s="306"/>
      <c r="K342" s="306"/>
      <c r="L342" s="306"/>
    </row>
    <row r="343" spans="1:12" ht="40.5" hidden="1">
      <c r="A343" s="37" t="s">
        <v>614</v>
      </c>
      <c r="B343" s="37" t="s">
        <v>197</v>
      </c>
      <c r="C343" s="37" t="s">
        <v>252</v>
      </c>
      <c r="D343" s="37" t="s">
        <v>408</v>
      </c>
      <c r="E343" s="37"/>
      <c r="F343" s="38">
        <f t="shared" si="34"/>
        <v>0</v>
      </c>
      <c r="G343" s="38">
        <f t="shared" si="34"/>
        <v>0</v>
      </c>
      <c r="H343" s="38">
        <f t="shared" si="34"/>
        <v>0</v>
      </c>
      <c r="I343" s="306"/>
      <c r="J343" s="306"/>
      <c r="K343" s="306"/>
      <c r="L343" s="306"/>
    </row>
    <row r="344" spans="1:12" ht="27" hidden="1">
      <c r="A344" s="37" t="s">
        <v>231</v>
      </c>
      <c r="B344" s="37" t="s">
        <v>197</v>
      </c>
      <c r="C344" s="37" t="s">
        <v>252</v>
      </c>
      <c r="D344" s="37" t="s">
        <v>408</v>
      </c>
      <c r="E344" s="37" t="s">
        <v>177</v>
      </c>
      <c r="F344" s="43"/>
      <c r="G344" s="43"/>
      <c r="H344" s="43"/>
      <c r="I344" s="306"/>
      <c r="J344" s="306"/>
      <c r="K344" s="306"/>
      <c r="L344" s="306"/>
    </row>
    <row r="345" spans="1:12" ht="85.5" hidden="1">
      <c r="A345" s="206" t="s">
        <v>470</v>
      </c>
      <c r="B345" s="39" t="s">
        <v>197</v>
      </c>
      <c r="C345" s="39" t="s">
        <v>252</v>
      </c>
      <c r="D345" s="39" t="s">
        <v>683</v>
      </c>
      <c r="E345" s="39"/>
      <c r="F345" s="99">
        <f>F346</f>
        <v>0</v>
      </c>
      <c r="G345" s="99">
        <f aca="true" t="shared" si="35" ref="G345:H347">G346</f>
        <v>20</v>
      </c>
      <c r="H345" s="99">
        <f t="shared" si="35"/>
        <v>20</v>
      </c>
      <c r="I345" s="306"/>
      <c r="J345" s="306"/>
      <c r="K345" s="306"/>
      <c r="L345" s="306"/>
    </row>
    <row r="346" spans="1:12" ht="88.5" customHeight="1" hidden="1">
      <c r="A346" s="37" t="s">
        <v>284</v>
      </c>
      <c r="B346" s="37" t="s">
        <v>197</v>
      </c>
      <c r="C346" s="37" t="s">
        <v>252</v>
      </c>
      <c r="D346" s="37" t="s">
        <v>474</v>
      </c>
      <c r="E346" s="37"/>
      <c r="F346" s="43">
        <f>F347</f>
        <v>0</v>
      </c>
      <c r="G346" s="43">
        <f t="shared" si="35"/>
        <v>20</v>
      </c>
      <c r="H346" s="43">
        <f t="shared" si="35"/>
        <v>20</v>
      </c>
      <c r="I346" s="306"/>
      <c r="J346" s="306"/>
      <c r="K346" s="306"/>
      <c r="L346" s="306"/>
    </row>
    <row r="347" spans="1:12" ht="45" customHeight="1" hidden="1">
      <c r="A347" s="230" t="s">
        <v>472</v>
      </c>
      <c r="B347" s="37" t="s">
        <v>197</v>
      </c>
      <c r="C347" s="37" t="s">
        <v>252</v>
      </c>
      <c r="D347" s="37" t="s">
        <v>473</v>
      </c>
      <c r="E347" s="37"/>
      <c r="F347" s="43">
        <f>F348</f>
        <v>0</v>
      </c>
      <c r="G347" s="43">
        <f t="shared" si="35"/>
        <v>20</v>
      </c>
      <c r="H347" s="43">
        <f t="shared" si="35"/>
        <v>20</v>
      </c>
      <c r="I347" s="306"/>
      <c r="J347" s="306"/>
      <c r="K347" s="306"/>
      <c r="L347" s="306"/>
    </row>
    <row r="348" spans="1:12" ht="27" hidden="1">
      <c r="A348" s="37" t="s">
        <v>176</v>
      </c>
      <c r="B348" s="37" t="s">
        <v>197</v>
      </c>
      <c r="C348" s="37" t="s">
        <v>252</v>
      </c>
      <c r="D348" s="37" t="s">
        <v>473</v>
      </c>
      <c r="E348" s="37" t="s">
        <v>613</v>
      </c>
      <c r="F348" s="43"/>
      <c r="G348" s="43">
        <v>20</v>
      </c>
      <c r="H348" s="43">
        <v>20</v>
      </c>
      <c r="I348" s="306"/>
      <c r="J348" s="306"/>
      <c r="K348" s="306"/>
      <c r="L348" s="306"/>
    </row>
    <row r="349" spans="1:12" ht="60.75" customHeight="1" hidden="1">
      <c r="A349" s="207" t="s">
        <v>150</v>
      </c>
      <c r="B349" s="39" t="s">
        <v>197</v>
      </c>
      <c r="C349" s="39" t="s">
        <v>252</v>
      </c>
      <c r="D349" s="39" t="s">
        <v>565</v>
      </c>
      <c r="E349" s="39"/>
      <c r="F349" s="42">
        <f aca="true" t="shared" si="36" ref="F349:H351">F350</f>
        <v>0</v>
      </c>
      <c r="G349" s="42">
        <f t="shared" si="36"/>
        <v>0</v>
      </c>
      <c r="H349" s="42">
        <f t="shared" si="36"/>
        <v>0</v>
      </c>
      <c r="I349" s="306"/>
      <c r="J349" s="306"/>
      <c r="K349" s="306"/>
      <c r="L349" s="306"/>
    </row>
    <row r="350" spans="1:12" ht="85.5" customHeight="1" hidden="1">
      <c r="A350" s="214" t="s">
        <v>697</v>
      </c>
      <c r="B350" s="37" t="s">
        <v>197</v>
      </c>
      <c r="C350" s="37" t="s">
        <v>252</v>
      </c>
      <c r="D350" s="37" t="s">
        <v>698</v>
      </c>
      <c r="E350" s="37"/>
      <c r="F350" s="38">
        <f t="shared" si="36"/>
        <v>0</v>
      </c>
      <c r="G350" s="38">
        <f t="shared" si="36"/>
        <v>0</v>
      </c>
      <c r="H350" s="38">
        <f t="shared" si="36"/>
        <v>0</v>
      </c>
      <c r="I350" s="306"/>
      <c r="J350" s="306"/>
      <c r="K350" s="306"/>
      <c r="L350" s="306"/>
    </row>
    <row r="351" spans="1:12" ht="41.25" hidden="1">
      <c r="A351" s="246" t="s">
        <v>497</v>
      </c>
      <c r="B351" s="37" t="s">
        <v>197</v>
      </c>
      <c r="C351" s="37" t="s">
        <v>252</v>
      </c>
      <c r="D351" s="37" t="s">
        <v>502</v>
      </c>
      <c r="E351" s="37"/>
      <c r="F351" s="38">
        <f t="shared" si="36"/>
        <v>0</v>
      </c>
      <c r="G351" s="38">
        <f t="shared" si="36"/>
        <v>0</v>
      </c>
      <c r="H351" s="38">
        <f t="shared" si="36"/>
        <v>0</v>
      </c>
      <c r="I351" s="306"/>
      <c r="J351" s="306"/>
      <c r="K351" s="306"/>
      <c r="L351" s="306"/>
    </row>
    <row r="352" spans="1:12" ht="27" hidden="1">
      <c r="A352" s="37" t="s">
        <v>231</v>
      </c>
      <c r="B352" s="37" t="s">
        <v>197</v>
      </c>
      <c r="C352" s="37" t="s">
        <v>252</v>
      </c>
      <c r="D352" s="37" t="s">
        <v>502</v>
      </c>
      <c r="E352" s="37" t="s">
        <v>177</v>
      </c>
      <c r="F352" s="43"/>
      <c r="G352" s="43"/>
      <c r="H352" s="43"/>
      <c r="I352" s="306"/>
      <c r="J352" s="306"/>
      <c r="K352" s="306"/>
      <c r="L352" s="306"/>
    </row>
    <row r="353" spans="1:12" ht="54">
      <c r="A353" s="207" t="s">
        <v>148</v>
      </c>
      <c r="B353" s="41" t="s">
        <v>197</v>
      </c>
      <c r="C353" s="41" t="s">
        <v>252</v>
      </c>
      <c r="D353" s="41" t="s">
        <v>565</v>
      </c>
      <c r="E353" s="41"/>
      <c r="F353" s="55">
        <f>F354</f>
        <v>110</v>
      </c>
      <c r="G353" s="43"/>
      <c r="H353" s="43"/>
      <c r="I353" s="306"/>
      <c r="J353" s="306"/>
      <c r="K353" s="306"/>
      <c r="L353" s="306"/>
    </row>
    <row r="354" spans="1:12" ht="72" customHeight="1">
      <c r="A354" s="214" t="s">
        <v>285</v>
      </c>
      <c r="B354" s="37" t="s">
        <v>197</v>
      </c>
      <c r="C354" s="37" t="s">
        <v>252</v>
      </c>
      <c r="D354" s="217" t="s">
        <v>698</v>
      </c>
      <c r="E354" s="37"/>
      <c r="F354" s="43">
        <f>F355</f>
        <v>110</v>
      </c>
      <c r="G354" s="43"/>
      <c r="H354" s="43"/>
      <c r="I354" s="306"/>
      <c r="J354" s="306"/>
      <c r="K354" s="306"/>
      <c r="L354" s="306"/>
    </row>
    <row r="355" spans="1:12" ht="40.5">
      <c r="A355" s="37" t="s">
        <v>497</v>
      </c>
      <c r="B355" s="37" t="s">
        <v>197</v>
      </c>
      <c r="C355" s="37" t="s">
        <v>252</v>
      </c>
      <c r="D355" s="217" t="s">
        <v>502</v>
      </c>
      <c r="E355" s="37"/>
      <c r="F355" s="43">
        <f>F356</f>
        <v>110</v>
      </c>
      <c r="G355" s="43"/>
      <c r="H355" s="43"/>
      <c r="I355" s="306"/>
      <c r="J355" s="306"/>
      <c r="K355" s="306"/>
      <c r="L355" s="306"/>
    </row>
    <row r="356" spans="1:12" ht="27">
      <c r="A356" s="37" t="s">
        <v>231</v>
      </c>
      <c r="B356" s="37" t="s">
        <v>197</v>
      </c>
      <c r="C356" s="37" t="s">
        <v>252</v>
      </c>
      <c r="D356" s="217" t="s">
        <v>502</v>
      </c>
      <c r="E356" s="37" t="s">
        <v>177</v>
      </c>
      <c r="F356" s="43">
        <v>110</v>
      </c>
      <c r="G356" s="43"/>
      <c r="H356" s="43"/>
      <c r="I356" s="306"/>
      <c r="J356" s="306"/>
      <c r="K356" s="306"/>
      <c r="L356" s="306"/>
    </row>
    <row r="357" spans="1:12" ht="46.5" customHeight="1">
      <c r="A357" s="214" t="s">
        <v>4</v>
      </c>
      <c r="B357" s="41" t="s">
        <v>197</v>
      </c>
      <c r="C357" s="41" t="s">
        <v>252</v>
      </c>
      <c r="D357" s="41" t="s">
        <v>556</v>
      </c>
      <c r="E357" s="41"/>
      <c r="F357" s="55">
        <f aca="true" t="shared" si="37" ref="F357:H359">F358</f>
        <v>100</v>
      </c>
      <c r="G357" s="46">
        <f t="shared" si="37"/>
        <v>100</v>
      </c>
      <c r="H357" s="46">
        <f t="shared" si="37"/>
        <v>0</v>
      </c>
      <c r="I357" s="306"/>
      <c r="J357" s="306"/>
      <c r="K357" s="306"/>
      <c r="L357" s="306"/>
    </row>
    <row r="358" spans="1:12" ht="68.25">
      <c r="A358" s="214" t="s">
        <v>703</v>
      </c>
      <c r="B358" s="37" t="s">
        <v>197</v>
      </c>
      <c r="C358" s="37" t="s">
        <v>252</v>
      </c>
      <c r="D358" s="37" t="s">
        <v>404</v>
      </c>
      <c r="E358" s="37"/>
      <c r="F358" s="43">
        <f t="shared" si="37"/>
        <v>100</v>
      </c>
      <c r="G358" s="43">
        <f t="shared" si="37"/>
        <v>100</v>
      </c>
      <c r="H358" s="43">
        <f t="shared" si="37"/>
        <v>0</v>
      </c>
      <c r="I358" s="306"/>
      <c r="J358" s="306"/>
      <c r="K358" s="306"/>
      <c r="L358" s="306"/>
    </row>
    <row r="359" spans="1:12" ht="27">
      <c r="A359" s="37" t="s">
        <v>498</v>
      </c>
      <c r="B359" s="37" t="s">
        <v>197</v>
      </c>
      <c r="C359" s="37" t="s">
        <v>252</v>
      </c>
      <c r="D359" s="37" t="s">
        <v>512</v>
      </c>
      <c r="E359" s="37"/>
      <c r="F359" s="43">
        <f t="shared" si="37"/>
        <v>100</v>
      </c>
      <c r="G359" s="43">
        <f t="shared" si="37"/>
        <v>100</v>
      </c>
      <c r="H359" s="43">
        <f t="shared" si="37"/>
        <v>0</v>
      </c>
      <c r="I359" s="306"/>
      <c r="J359" s="306"/>
      <c r="K359" s="306"/>
      <c r="L359" s="306"/>
    </row>
    <row r="360" spans="1:12" ht="27">
      <c r="A360" s="37" t="s">
        <v>231</v>
      </c>
      <c r="B360" s="37" t="s">
        <v>197</v>
      </c>
      <c r="C360" s="37" t="s">
        <v>252</v>
      </c>
      <c r="D360" s="37" t="s">
        <v>512</v>
      </c>
      <c r="E360" s="37" t="s">
        <v>177</v>
      </c>
      <c r="F360" s="43">
        <v>100</v>
      </c>
      <c r="G360" s="43">
        <v>100</v>
      </c>
      <c r="H360" s="43"/>
      <c r="I360" s="306"/>
      <c r="J360" s="306"/>
      <c r="K360" s="306"/>
      <c r="L360" s="306"/>
    </row>
    <row r="361" spans="1:12" ht="63.75" customHeight="1" hidden="1">
      <c r="A361" s="213" t="s">
        <v>122</v>
      </c>
      <c r="B361" s="41" t="s">
        <v>197</v>
      </c>
      <c r="C361" s="41" t="s">
        <v>252</v>
      </c>
      <c r="D361" s="41" t="s">
        <v>32</v>
      </c>
      <c r="E361" s="41"/>
      <c r="F361" s="106">
        <f aca="true" t="shared" si="38" ref="F361:H363">F362</f>
        <v>0</v>
      </c>
      <c r="G361" s="99">
        <f t="shared" si="38"/>
        <v>0</v>
      </c>
      <c r="H361" s="99">
        <f t="shared" si="38"/>
        <v>0</v>
      </c>
      <c r="I361" s="306"/>
      <c r="J361" s="306"/>
      <c r="K361" s="306"/>
      <c r="L361" s="306"/>
    </row>
    <row r="362" spans="1:12" ht="81" hidden="1">
      <c r="A362" s="227" t="s">
        <v>273</v>
      </c>
      <c r="B362" s="37" t="s">
        <v>197</v>
      </c>
      <c r="C362" s="37" t="s">
        <v>252</v>
      </c>
      <c r="D362" s="37" t="s">
        <v>465</v>
      </c>
      <c r="E362" s="37"/>
      <c r="F362" s="106">
        <f t="shared" si="38"/>
        <v>0</v>
      </c>
      <c r="G362" s="99">
        <f t="shared" si="38"/>
        <v>0</v>
      </c>
      <c r="H362" s="99">
        <f t="shared" si="38"/>
        <v>0</v>
      </c>
      <c r="I362" s="306"/>
      <c r="J362" s="306"/>
      <c r="K362" s="306"/>
      <c r="L362" s="306"/>
    </row>
    <row r="363" spans="1:12" ht="40.5" hidden="1">
      <c r="A363" s="37" t="s">
        <v>123</v>
      </c>
      <c r="B363" s="37" t="s">
        <v>197</v>
      </c>
      <c r="C363" s="37" t="s">
        <v>252</v>
      </c>
      <c r="D363" s="37" t="s">
        <v>277</v>
      </c>
      <c r="E363" s="37"/>
      <c r="F363" s="43">
        <f t="shared" si="38"/>
        <v>0</v>
      </c>
      <c r="G363" s="43">
        <f t="shared" si="38"/>
        <v>0</v>
      </c>
      <c r="H363" s="43">
        <f t="shared" si="38"/>
        <v>0</v>
      </c>
      <c r="I363" s="306"/>
      <c r="J363" s="306"/>
      <c r="K363" s="306"/>
      <c r="L363" s="306"/>
    </row>
    <row r="364" spans="1:12" ht="27" hidden="1">
      <c r="A364" s="37" t="s">
        <v>231</v>
      </c>
      <c r="B364" s="37" t="s">
        <v>197</v>
      </c>
      <c r="C364" s="37" t="s">
        <v>252</v>
      </c>
      <c r="D364" s="37" t="s">
        <v>277</v>
      </c>
      <c r="E364" s="37" t="s">
        <v>177</v>
      </c>
      <c r="F364" s="43"/>
      <c r="G364" s="43"/>
      <c r="H364" s="43"/>
      <c r="I364" s="306"/>
      <c r="J364" s="306"/>
      <c r="K364" s="306"/>
      <c r="L364" s="306"/>
    </row>
    <row r="365" spans="1:12" ht="46.5" customHeight="1">
      <c r="A365" s="220" t="s">
        <v>343</v>
      </c>
      <c r="B365" s="39" t="s">
        <v>197</v>
      </c>
      <c r="C365" s="39" t="s">
        <v>252</v>
      </c>
      <c r="D365" s="39" t="s">
        <v>344</v>
      </c>
      <c r="E365" s="37"/>
      <c r="F365" s="54">
        <f>F366</f>
        <v>1352</v>
      </c>
      <c r="G365" s="42">
        <f aca="true" t="shared" si="39" ref="G365:H367">G366</f>
        <v>1600</v>
      </c>
      <c r="H365" s="42">
        <f t="shared" si="39"/>
        <v>1700</v>
      </c>
      <c r="I365" s="306"/>
      <c r="J365" s="306"/>
      <c r="K365" s="306"/>
      <c r="L365" s="306"/>
    </row>
    <row r="366" spans="1:12" ht="55.5" customHeight="1">
      <c r="A366" s="208" t="s">
        <v>345</v>
      </c>
      <c r="B366" s="37" t="s">
        <v>197</v>
      </c>
      <c r="C366" s="37" t="s">
        <v>252</v>
      </c>
      <c r="D366" s="37" t="s">
        <v>346</v>
      </c>
      <c r="E366" s="41"/>
      <c r="F366" s="38">
        <f>F367</f>
        <v>1352</v>
      </c>
      <c r="G366" s="38">
        <f t="shared" si="39"/>
        <v>1600</v>
      </c>
      <c r="H366" s="38">
        <f t="shared" si="39"/>
        <v>1700</v>
      </c>
      <c r="I366" s="306"/>
      <c r="J366" s="306"/>
      <c r="K366" s="306"/>
      <c r="L366" s="306"/>
    </row>
    <row r="367" spans="1:12" ht="40.5">
      <c r="A367" s="37" t="s">
        <v>614</v>
      </c>
      <c r="B367" s="37" t="s">
        <v>197</v>
      </c>
      <c r="C367" s="37" t="s">
        <v>252</v>
      </c>
      <c r="D367" s="37" t="s">
        <v>347</v>
      </c>
      <c r="E367" s="37"/>
      <c r="F367" s="43">
        <f>F368</f>
        <v>1352</v>
      </c>
      <c r="G367" s="43">
        <f t="shared" si="39"/>
        <v>1600</v>
      </c>
      <c r="H367" s="43">
        <f t="shared" si="39"/>
        <v>1700</v>
      </c>
      <c r="I367" s="306"/>
      <c r="J367" s="306"/>
      <c r="K367" s="306"/>
      <c r="L367" s="306"/>
    </row>
    <row r="368" spans="1:12" ht="27">
      <c r="A368" s="37" t="s">
        <v>231</v>
      </c>
      <c r="B368" s="37" t="s">
        <v>197</v>
      </c>
      <c r="C368" s="37" t="s">
        <v>252</v>
      </c>
      <c r="D368" s="37" t="s">
        <v>347</v>
      </c>
      <c r="E368" s="37" t="s">
        <v>177</v>
      </c>
      <c r="F368" s="43">
        <v>1352</v>
      </c>
      <c r="G368" s="43">
        <v>1600</v>
      </c>
      <c r="H368" s="43">
        <v>1700</v>
      </c>
      <c r="I368" s="306"/>
      <c r="J368" s="306"/>
      <c r="K368" s="306"/>
      <c r="L368" s="306"/>
    </row>
    <row r="369" spans="1:12" ht="27">
      <c r="A369" s="41" t="s">
        <v>72</v>
      </c>
      <c r="B369" s="41" t="s">
        <v>197</v>
      </c>
      <c r="C369" s="41" t="s">
        <v>197</v>
      </c>
      <c r="D369" s="41"/>
      <c r="E369" s="41"/>
      <c r="F369" s="54">
        <f>F370+F381</f>
        <v>1304.345</v>
      </c>
      <c r="G369" s="42">
        <f>G370</f>
        <v>990</v>
      </c>
      <c r="H369" s="42">
        <f>H370</f>
        <v>1040</v>
      </c>
      <c r="I369" s="306"/>
      <c r="J369" s="306"/>
      <c r="K369" s="306"/>
      <c r="L369" s="306"/>
    </row>
    <row r="370" spans="1:12" ht="66.75" customHeight="1">
      <c r="A370" s="248" t="s">
        <v>348</v>
      </c>
      <c r="B370" s="39" t="s">
        <v>197</v>
      </c>
      <c r="C370" s="39" t="s">
        <v>197</v>
      </c>
      <c r="D370" s="39" t="s">
        <v>349</v>
      </c>
      <c r="E370" s="39"/>
      <c r="F370" s="40">
        <f>F371+F374</f>
        <v>1291.82</v>
      </c>
      <c r="G370" s="40">
        <f>G371+G374</f>
        <v>990</v>
      </c>
      <c r="H370" s="40">
        <f>H371+H374</f>
        <v>1040</v>
      </c>
      <c r="I370" s="306"/>
      <c r="J370" s="306"/>
      <c r="K370" s="306"/>
      <c r="L370" s="306"/>
    </row>
    <row r="371" spans="1:12" ht="115.5" customHeight="1">
      <c r="A371" s="220" t="s">
        <v>354</v>
      </c>
      <c r="B371" s="39" t="s">
        <v>197</v>
      </c>
      <c r="C371" s="39" t="s">
        <v>197</v>
      </c>
      <c r="D371" s="39" t="s">
        <v>355</v>
      </c>
      <c r="E371" s="39"/>
      <c r="F371" s="40">
        <f aca="true" t="shared" si="40" ref="F371:H372">F372</f>
        <v>171.456</v>
      </c>
      <c r="G371" s="40">
        <f t="shared" si="40"/>
        <v>180</v>
      </c>
      <c r="H371" s="40">
        <f t="shared" si="40"/>
        <v>190</v>
      </c>
      <c r="I371" s="306"/>
      <c r="J371" s="306"/>
      <c r="K371" s="306"/>
      <c r="L371" s="306"/>
    </row>
    <row r="372" spans="1:12" ht="28.5" customHeight="1">
      <c r="A372" s="304" t="s">
        <v>620</v>
      </c>
      <c r="B372" s="37" t="s">
        <v>197</v>
      </c>
      <c r="C372" s="37" t="s">
        <v>197</v>
      </c>
      <c r="D372" s="37" t="s">
        <v>356</v>
      </c>
      <c r="E372" s="37"/>
      <c r="F372" s="38">
        <f t="shared" si="40"/>
        <v>171.456</v>
      </c>
      <c r="G372" s="38">
        <f t="shared" si="40"/>
        <v>180</v>
      </c>
      <c r="H372" s="38">
        <f t="shared" si="40"/>
        <v>190</v>
      </c>
      <c r="I372" s="306"/>
      <c r="J372" s="306"/>
      <c r="K372" s="306"/>
      <c r="L372" s="306"/>
    </row>
    <row r="373" spans="1:12" ht="27">
      <c r="A373" s="37" t="s">
        <v>231</v>
      </c>
      <c r="B373" s="37" t="s">
        <v>197</v>
      </c>
      <c r="C373" s="37" t="s">
        <v>197</v>
      </c>
      <c r="D373" s="37" t="s">
        <v>356</v>
      </c>
      <c r="E373" s="37" t="s">
        <v>177</v>
      </c>
      <c r="F373" s="43">
        <v>171.456</v>
      </c>
      <c r="G373" s="43">
        <v>180</v>
      </c>
      <c r="H373" s="43">
        <v>190</v>
      </c>
      <c r="I373" s="306"/>
      <c r="J373" s="306"/>
      <c r="K373" s="306"/>
      <c r="L373" s="306"/>
    </row>
    <row r="374" spans="1:12" ht="81.75">
      <c r="A374" s="208" t="s">
        <v>678</v>
      </c>
      <c r="B374" s="37" t="s">
        <v>197</v>
      </c>
      <c r="C374" s="37" t="s">
        <v>197</v>
      </c>
      <c r="D374" s="37" t="s">
        <v>679</v>
      </c>
      <c r="E374" s="37"/>
      <c r="F374" s="43">
        <f>F378+F375</f>
        <v>1120.364</v>
      </c>
      <c r="G374" s="43">
        <f>G378</f>
        <v>810</v>
      </c>
      <c r="H374" s="43">
        <f>H378</f>
        <v>850</v>
      </c>
      <c r="I374" s="306"/>
      <c r="J374" s="306"/>
      <c r="K374" s="306"/>
      <c r="L374" s="306"/>
    </row>
    <row r="375" spans="1:12" ht="27.75">
      <c r="A375" s="208" t="s">
        <v>469</v>
      </c>
      <c r="B375" s="37" t="s">
        <v>197</v>
      </c>
      <c r="C375" s="37" t="s">
        <v>197</v>
      </c>
      <c r="D375" s="37" t="s">
        <v>467</v>
      </c>
      <c r="E375" s="37"/>
      <c r="F375" s="43">
        <f>F376+F377</f>
        <v>384.243</v>
      </c>
      <c r="G375" s="43"/>
      <c r="H375" s="43"/>
      <c r="I375" s="306"/>
      <c r="J375" s="306"/>
      <c r="K375" s="306"/>
      <c r="L375" s="306"/>
    </row>
    <row r="376" spans="1:12" ht="27">
      <c r="A376" s="37" t="s">
        <v>231</v>
      </c>
      <c r="B376" s="37" t="s">
        <v>197</v>
      </c>
      <c r="C376" s="37" t="s">
        <v>197</v>
      </c>
      <c r="D376" s="37" t="s">
        <v>467</v>
      </c>
      <c r="E376" s="37" t="s">
        <v>177</v>
      </c>
      <c r="F376" s="43">
        <v>142.525</v>
      </c>
      <c r="G376" s="43"/>
      <c r="H376" s="43"/>
      <c r="I376" s="306"/>
      <c r="J376" s="306"/>
      <c r="K376" s="306"/>
      <c r="L376" s="306"/>
    </row>
    <row r="377" spans="1:12" ht="27.75">
      <c r="A377" s="217" t="s">
        <v>433</v>
      </c>
      <c r="B377" s="37" t="s">
        <v>197</v>
      </c>
      <c r="C377" s="37" t="s">
        <v>197</v>
      </c>
      <c r="D377" s="37" t="s">
        <v>467</v>
      </c>
      <c r="E377" s="37" t="s">
        <v>78</v>
      </c>
      <c r="F377" s="43">
        <v>241.718</v>
      </c>
      <c r="G377" s="43"/>
      <c r="H377" s="43"/>
      <c r="I377" s="306"/>
      <c r="J377" s="306"/>
      <c r="K377" s="306"/>
      <c r="L377" s="306"/>
    </row>
    <row r="378" spans="1:12" ht="40.5">
      <c r="A378" s="37" t="s">
        <v>493</v>
      </c>
      <c r="B378" s="37" t="s">
        <v>197</v>
      </c>
      <c r="C378" s="37" t="s">
        <v>197</v>
      </c>
      <c r="D378" s="37" t="s">
        <v>529</v>
      </c>
      <c r="E378" s="37"/>
      <c r="F378" s="43">
        <f>F379+F380</f>
        <v>736.121</v>
      </c>
      <c r="G378" s="43">
        <f>G379+G380</f>
        <v>810</v>
      </c>
      <c r="H378" s="43">
        <f>H379+H380</f>
        <v>850</v>
      </c>
      <c r="I378" s="306"/>
      <c r="J378" s="306"/>
      <c r="K378" s="306"/>
      <c r="L378" s="306"/>
    </row>
    <row r="379" spans="1:12" ht="27">
      <c r="A379" s="37" t="s">
        <v>231</v>
      </c>
      <c r="B379" s="37" t="s">
        <v>197</v>
      </c>
      <c r="C379" s="37" t="s">
        <v>197</v>
      </c>
      <c r="D379" s="37" t="s">
        <v>529</v>
      </c>
      <c r="E379" s="37" t="s">
        <v>177</v>
      </c>
      <c r="F379" s="43">
        <v>284.839</v>
      </c>
      <c r="G379" s="43">
        <v>400</v>
      </c>
      <c r="H379" s="43">
        <v>420</v>
      </c>
      <c r="I379" s="306"/>
      <c r="J379" s="306"/>
      <c r="K379" s="306"/>
      <c r="L379" s="306"/>
    </row>
    <row r="380" spans="1:12" ht="27.75">
      <c r="A380" s="217" t="s">
        <v>433</v>
      </c>
      <c r="B380" s="37" t="s">
        <v>197</v>
      </c>
      <c r="C380" s="37" t="s">
        <v>197</v>
      </c>
      <c r="D380" s="37" t="s">
        <v>529</v>
      </c>
      <c r="E380" s="37" t="s">
        <v>78</v>
      </c>
      <c r="F380" s="43">
        <v>451.282</v>
      </c>
      <c r="G380" s="43">
        <v>410</v>
      </c>
      <c r="H380" s="43">
        <v>430</v>
      </c>
      <c r="I380" s="306"/>
      <c r="J380" s="306"/>
      <c r="K380" s="306"/>
      <c r="L380" s="306"/>
    </row>
    <row r="381" spans="1:12" ht="28.5">
      <c r="A381" s="206" t="s">
        <v>552</v>
      </c>
      <c r="B381" s="37" t="s">
        <v>197</v>
      </c>
      <c r="C381" s="37" t="s">
        <v>197</v>
      </c>
      <c r="D381" s="37" t="s">
        <v>553</v>
      </c>
      <c r="E381" s="37"/>
      <c r="F381" s="43">
        <f>F382</f>
        <v>12.525</v>
      </c>
      <c r="G381" s="43"/>
      <c r="H381" s="43"/>
      <c r="I381" s="306"/>
      <c r="J381" s="306"/>
      <c r="K381" s="306"/>
      <c r="L381" s="306"/>
    </row>
    <row r="382" spans="1:12" ht="40.5">
      <c r="A382" s="37" t="s">
        <v>145</v>
      </c>
      <c r="B382" s="37" t="s">
        <v>197</v>
      </c>
      <c r="C382" s="37" t="s">
        <v>197</v>
      </c>
      <c r="D382" s="37" t="s">
        <v>727</v>
      </c>
      <c r="E382" s="37"/>
      <c r="F382" s="43">
        <f>F383</f>
        <v>12.525</v>
      </c>
      <c r="G382" s="43"/>
      <c r="H382" s="43"/>
      <c r="I382" s="306"/>
      <c r="J382" s="306"/>
      <c r="K382" s="306"/>
      <c r="L382" s="306"/>
    </row>
    <row r="383" spans="1:12" ht="15">
      <c r="A383" s="217" t="s">
        <v>79</v>
      </c>
      <c r="B383" s="37" t="s">
        <v>197</v>
      </c>
      <c r="C383" s="37" t="s">
        <v>197</v>
      </c>
      <c r="D383" s="37" t="s">
        <v>727</v>
      </c>
      <c r="E383" s="37" t="s">
        <v>80</v>
      </c>
      <c r="F383" s="43">
        <v>12.525</v>
      </c>
      <c r="G383" s="43"/>
      <c r="H383" s="43"/>
      <c r="I383" s="306"/>
      <c r="J383" s="306"/>
      <c r="K383" s="306"/>
      <c r="L383" s="306"/>
    </row>
    <row r="384" spans="1:12" ht="15">
      <c r="A384" s="41" t="s">
        <v>190</v>
      </c>
      <c r="B384" s="41" t="s">
        <v>197</v>
      </c>
      <c r="C384" s="41" t="s">
        <v>199</v>
      </c>
      <c r="D384" s="37"/>
      <c r="E384" s="37"/>
      <c r="F384" s="54">
        <f>F385+F393</f>
        <v>5794.166</v>
      </c>
      <c r="G384" s="42">
        <f>G385+G393</f>
        <v>5546.966</v>
      </c>
      <c r="H384" s="42">
        <f>H385+H393</f>
        <v>5146.966</v>
      </c>
      <c r="I384" s="306"/>
      <c r="J384" s="306"/>
      <c r="K384" s="306"/>
      <c r="L384" s="306"/>
    </row>
    <row r="385" spans="1:12" ht="63">
      <c r="A385" s="266" t="s">
        <v>31</v>
      </c>
      <c r="B385" s="39" t="s">
        <v>608</v>
      </c>
      <c r="C385" s="39" t="s">
        <v>199</v>
      </c>
      <c r="D385" s="39" t="s">
        <v>50</v>
      </c>
      <c r="E385" s="37"/>
      <c r="F385" s="38">
        <f>F386</f>
        <v>5394.166</v>
      </c>
      <c r="G385" s="38">
        <f>G386</f>
        <v>5146.966</v>
      </c>
      <c r="H385" s="38">
        <f>H386</f>
        <v>5146.966</v>
      </c>
      <c r="I385" s="306"/>
      <c r="J385" s="306"/>
      <c r="K385" s="306"/>
      <c r="L385" s="306"/>
    </row>
    <row r="386" spans="1:12" ht="85.5">
      <c r="A386" s="206" t="s">
        <v>357</v>
      </c>
      <c r="B386" s="37" t="s">
        <v>197</v>
      </c>
      <c r="C386" s="37" t="s">
        <v>199</v>
      </c>
      <c r="D386" s="37" t="s">
        <v>51</v>
      </c>
      <c r="E386" s="37"/>
      <c r="F386" s="38">
        <f>F387+F389</f>
        <v>5394.166</v>
      </c>
      <c r="G386" s="38">
        <f>G387+G389</f>
        <v>5146.966</v>
      </c>
      <c r="H386" s="38">
        <f>H387+H389</f>
        <v>5146.966</v>
      </c>
      <c r="I386" s="306"/>
      <c r="J386" s="306"/>
      <c r="K386" s="306"/>
      <c r="L386" s="306"/>
    </row>
    <row r="387" spans="1:12" ht="54.75">
      <c r="A387" s="214" t="s">
        <v>137</v>
      </c>
      <c r="B387" s="37" t="s">
        <v>608</v>
      </c>
      <c r="C387" s="37" t="s">
        <v>199</v>
      </c>
      <c r="D387" s="37" t="s">
        <v>358</v>
      </c>
      <c r="E387" s="37"/>
      <c r="F387" s="38">
        <f>F388</f>
        <v>18.966</v>
      </c>
      <c r="G387" s="38">
        <f>G388</f>
        <v>18.966</v>
      </c>
      <c r="H387" s="38">
        <f>H388</f>
        <v>18.966</v>
      </c>
      <c r="I387" s="306"/>
      <c r="J387" s="306"/>
      <c r="K387" s="306"/>
      <c r="L387" s="306"/>
    </row>
    <row r="388" spans="1:12" ht="81">
      <c r="A388" s="37" t="s">
        <v>230</v>
      </c>
      <c r="B388" s="37" t="s">
        <v>608</v>
      </c>
      <c r="C388" s="37" t="s">
        <v>199</v>
      </c>
      <c r="D388" s="37" t="s">
        <v>358</v>
      </c>
      <c r="E388" s="37" t="s">
        <v>81</v>
      </c>
      <c r="F388" s="38">
        <v>18.966</v>
      </c>
      <c r="G388" s="38">
        <v>18.966</v>
      </c>
      <c r="H388" s="38">
        <v>18.966</v>
      </c>
      <c r="I388" s="306"/>
      <c r="J388" s="306"/>
      <c r="K388" s="306"/>
      <c r="L388" s="306"/>
    </row>
    <row r="389" spans="1:12" ht="40.5">
      <c r="A389" s="37" t="s">
        <v>614</v>
      </c>
      <c r="B389" s="37" t="s">
        <v>197</v>
      </c>
      <c r="C389" s="37" t="s">
        <v>199</v>
      </c>
      <c r="D389" s="37" t="s">
        <v>359</v>
      </c>
      <c r="E389" s="37"/>
      <c r="F389" s="38">
        <f>F390+F391+F392</f>
        <v>5375.2</v>
      </c>
      <c r="G389" s="38">
        <f>G390+G391+G392</f>
        <v>5128</v>
      </c>
      <c r="H389" s="38">
        <f>H390+H391+H392</f>
        <v>5128</v>
      </c>
      <c r="I389" s="306"/>
      <c r="J389" s="306"/>
      <c r="K389" s="306"/>
      <c r="L389" s="306"/>
    </row>
    <row r="390" spans="1:12" ht="81">
      <c r="A390" s="37" t="s">
        <v>230</v>
      </c>
      <c r="B390" s="37" t="s">
        <v>197</v>
      </c>
      <c r="C390" s="37" t="s">
        <v>199</v>
      </c>
      <c r="D390" s="37" t="s">
        <v>359</v>
      </c>
      <c r="E390" s="37" t="s">
        <v>81</v>
      </c>
      <c r="F390" s="38">
        <v>5156</v>
      </c>
      <c r="G390" s="38">
        <v>4924</v>
      </c>
      <c r="H390" s="38">
        <v>4924</v>
      </c>
      <c r="I390" s="306"/>
      <c r="J390" s="306"/>
      <c r="K390" s="306"/>
      <c r="L390" s="306"/>
    </row>
    <row r="391" spans="1:12" ht="27">
      <c r="A391" s="37" t="s">
        <v>231</v>
      </c>
      <c r="B391" s="37" t="s">
        <v>197</v>
      </c>
      <c r="C391" s="37" t="s">
        <v>199</v>
      </c>
      <c r="D391" s="37" t="s">
        <v>359</v>
      </c>
      <c r="E391" s="37" t="s">
        <v>177</v>
      </c>
      <c r="F391" s="38">
        <v>217.2</v>
      </c>
      <c r="G391" s="38">
        <v>202</v>
      </c>
      <c r="H391" s="38">
        <v>202</v>
      </c>
      <c r="I391" s="306"/>
      <c r="J391" s="306"/>
      <c r="K391" s="306"/>
      <c r="L391" s="306"/>
    </row>
    <row r="392" spans="1:12" ht="15">
      <c r="A392" s="37" t="s">
        <v>79</v>
      </c>
      <c r="B392" s="37" t="s">
        <v>197</v>
      </c>
      <c r="C392" s="37" t="s">
        <v>199</v>
      </c>
      <c r="D392" s="37" t="s">
        <v>359</v>
      </c>
      <c r="E392" s="37" t="s">
        <v>80</v>
      </c>
      <c r="F392" s="38">
        <v>2</v>
      </c>
      <c r="G392" s="38">
        <v>2</v>
      </c>
      <c r="H392" s="38">
        <v>2</v>
      </c>
      <c r="I392" s="306"/>
      <c r="J392" s="306"/>
      <c r="K392" s="306"/>
      <c r="L392" s="306"/>
    </row>
    <row r="393" spans="1:12" ht="66" customHeight="1">
      <c r="A393" s="207" t="s">
        <v>45</v>
      </c>
      <c r="B393" s="41" t="s">
        <v>197</v>
      </c>
      <c r="C393" s="41" t="s">
        <v>199</v>
      </c>
      <c r="D393" s="39" t="s">
        <v>709</v>
      </c>
      <c r="E393" s="39"/>
      <c r="F393" s="40">
        <f aca="true" t="shared" si="41" ref="F393:H395">F394</f>
        <v>400</v>
      </c>
      <c r="G393" s="40">
        <f t="shared" si="41"/>
        <v>400</v>
      </c>
      <c r="H393" s="40">
        <f t="shared" si="41"/>
        <v>0</v>
      </c>
      <c r="I393" s="306"/>
      <c r="J393" s="306"/>
      <c r="K393" s="306"/>
      <c r="L393" s="306"/>
    </row>
    <row r="394" spans="1:12" ht="114" customHeight="1">
      <c r="A394" s="214" t="s">
        <v>712</v>
      </c>
      <c r="B394" s="37" t="s">
        <v>197</v>
      </c>
      <c r="C394" s="37" t="s">
        <v>199</v>
      </c>
      <c r="D394" s="37" t="s">
        <v>6</v>
      </c>
      <c r="E394" s="37"/>
      <c r="F394" s="38">
        <f t="shared" si="41"/>
        <v>400</v>
      </c>
      <c r="G394" s="38">
        <f t="shared" si="41"/>
        <v>400</v>
      </c>
      <c r="H394" s="38">
        <f t="shared" si="41"/>
        <v>0</v>
      </c>
      <c r="I394" s="306"/>
      <c r="J394" s="306"/>
      <c r="K394" s="306"/>
      <c r="L394" s="306"/>
    </row>
    <row r="395" spans="1:12" ht="41.25">
      <c r="A395" s="217" t="s">
        <v>660</v>
      </c>
      <c r="B395" s="37" t="s">
        <v>197</v>
      </c>
      <c r="C395" s="37" t="s">
        <v>199</v>
      </c>
      <c r="D395" s="37" t="s">
        <v>719</v>
      </c>
      <c r="E395" s="37"/>
      <c r="F395" s="38">
        <f t="shared" si="41"/>
        <v>400</v>
      </c>
      <c r="G395" s="38">
        <f t="shared" si="41"/>
        <v>400</v>
      </c>
      <c r="H395" s="38">
        <f t="shared" si="41"/>
        <v>0</v>
      </c>
      <c r="I395" s="306"/>
      <c r="J395" s="306"/>
      <c r="K395" s="306"/>
      <c r="L395" s="306"/>
    </row>
    <row r="396" spans="1:12" ht="27">
      <c r="A396" s="37" t="s">
        <v>231</v>
      </c>
      <c r="B396" s="37" t="s">
        <v>197</v>
      </c>
      <c r="C396" s="37" t="s">
        <v>199</v>
      </c>
      <c r="D396" s="37" t="s">
        <v>719</v>
      </c>
      <c r="E396" s="37" t="s">
        <v>177</v>
      </c>
      <c r="F396" s="44">
        <v>400</v>
      </c>
      <c r="G396" s="44">
        <v>400</v>
      </c>
      <c r="H396" s="44"/>
      <c r="I396" s="306"/>
      <c r="J396" s="306"/>
      <c r="K396" s="306"/>
      <c r="L396" s="306"/>
    </row>
    <row r="397" spans="1:12" ht="15">
      <c r="A397" s="213" t="s">
        <v>215</v>
      </c>
      <c r="B397" s="269" t="s">
        <v>200</v>
      </c>
      <c r="C397" s="270"/>
      <c r="D397" s="270"/>
      <c r="E397" s="270"/>
      <c r="F397" s="317">
        <f>F398+F436</f>
        <v>22322.676</v>
      </c>
      <c r="G397" s="49">
        <f>G398+G436</f>
        <v>20412.275999999998</v>
      </c>
      <c r="H397" s="49">
        <f>H398+H436</f>
        <v>21172.275999999998</v>
      </c>
      <c r="I397" s="306"/>
      <c r="J397" s="306"/>
      <c r="K397" s="306"/>
      <c r="L397" s="306"/>
    </row>
    <row r="398" spans="1:12" ht="15">
      <c r="A398" s="41" t="s">
        <v>191</v>
      </c>
      <c r="B398" s="41" t="s">
        <v>200</v>
      </c>
      <c r="C398" s="41" t="s">
        <v>251</v>
      </c>
      <c r="D398" s="41"/>
      <c r="E398" s="41"/>
      <c r="F398" s="54">
        <f>F399+F412+F416+F420+F424+F428+F432</f>
        <v>18966.4</v>
      </c>
      <c r="G398" s="42">
        <f>G399+G412+G416+G420</f>
        <v>17056</v>
      </c>
      <c r="H398" s="42">
        <f>H399+H412+H416+H420</f>
        <v>17816</v>
      </c>
      <c r="I398" s="306"/>
      <c r="J398" s="306"/>
      <c r="K398" s="306"/>
      <c r="L398" s="306"/>
    </row>
    <row r="399" spans="1:12" ht="44.25" customHeight="1">
      <c r="A399" s="272" t="s">
        <v>395</v>
      </c>
      <c r="B399" s="41" t="s">
        <v>200</v>
      </c>
      <c r="C399" s="41" t="s">
        <v>251</v>
      </c>
      <c r="D399" s="41" t="s">
        <v>619</v>
      </c>
      <c r="E399" s="41"/>
      <c r="F399" s="54">
        <f>F400+F405</f>
        <v>17419.9</v>
      </c>
      <c r="G399" s="42">
        <f>G400+G405</f>
        <v>17056</v>
      </c>
      <c r="H399" s="42">
        <f>H400+H405</f>
        <v>17816</v>
      </c>
      <c r="I399" s="306"/>
      <c r="J399" s="306"/>
      <c r="K399" s="306"/>
      <c r="L399" s="306"/>
    </row>
    <row r="400" spans="1:12" ht="60">
      <c r="A400" s="63" t="s">
        <v>286</v>
      </c>
      <c r="B400" s="37" t="s">
        <v>615</v>
      </c>
      <c r="C400" s="37" t="s">
        <v>251</v>
      </c>
      <c r="D400" s="37" t="s">
        <v>360</v>
      </c>
      <c r="E400" s="41"/>
      <c r="F400" s="52">
        <f>F401</f>
        <v>9175</v>
      </c>
      <c r="G400" s="38">
        <f>G401</f>
        <v>9517</v>
      </c>
      <c r="H400" s="38">
        <f>H401</f>
        <v>9807</v>
      </c>
      <c r="I400" s="306"/>
      <c r="J400" s="306"/>
      <c r="K400" s="306"/>
      <c r="L400" s="306"/>
    </row>
    <row r="401" spans="1:12" ht="40.5">
      <c r="A401" s="37" t="s">
        <v>614</v>
      </c>
      <c r="B401" s="37" t="s">
        <v>200</v>
      </c>
      <c r="C401" s="37" t="s">
        <v>251</v>
      </c>
      <c r="D401" s="37" t="s">
        <v>361</v>
      </c>
      <c r="E401" s="37"/>
      <c r="F401" s="38">
        <f>F402+F403+F404</f>
        <v>9175</v>
      </c>
      <c r="G401" s="38">
        <f>G402+G403+G404</f>
        <v>9517</v>
      </c>
      <c r="H401" s="38">
        <f>H402+H403+H404</f>
        <v>9807</v>
      </c>
      <c r="I401" s="306"/>
      <c r="J401" s="306"/>
      <c r="K401" s="306"/>
      <c r="L401" s="306"/>
    </row>
    <row r="402" spans="1:12" ht="87" customHeight="1">
      <c r="A402" s="37" t="s">
        <v>230</v>
      </c>
      <c r="B402" s="37" t="s">
        <v>200</v>
      </c>
      <c r="C402" s="37" t="s">
        <v>251</v>
      </c>
      <c r="D402" s="37" t="s">
        <v>361</v>
      </c>
      <c r="E402" s="37" t="s">
        <v>81</v>
      </c>
      <c r="F402" s="38">
        <v>8347</v>
      </c>
      <c r="G402" s="38">
        <v>9150</v>
      </c>
      <c r="H402" s="38">
        <v>9440</v>
      </c>
      <c r="I402" s="306"/>
      <c r="J402" s="306"/>
      <c r="K402" s="306"/>
      <c r="L402" s="306"/>
    </row>
    <row r="403" spans="1:12" ht="27">
      <c r="A403" s="37" t="s">
        <v>231</v>
      </c>
      <c r="B403" s="37" t="s">
        <v>200</v>
      </c>
      <c r="C403" s="37" t="s">
        <v>251</v>
      </c>
      <c r="D403" s="37" t="s">
        <v>361</v>
      </c>
      <c r="E403" s="37" t="s">
        <v>177</v>
      </c>
      <c r="F403" s="38">
        <v>796</v>
      </c>
      <c r="G403" s="38">
        <v>335</v>
      </c>
      <c r="H403" s="38">
        <v>335</v>
      </c>
      <c r="I403" s="306"/>
      <c r="J403" s="306"/>
      <c r="K403" s="306"/>
      <c r="L403" s="306"/>
    </row>
    <row r="404" spans="1:12" ht="15">
      <c r="A404" s="37" t="s">
        <v>79</v>
      </c>
      <c r="B404" s="37" t="s">
        <v>200</v>
      </c>
      <c r="C404" s="37" t="s">
        <v>251</v>
      </c>
      <c r="D404" s="37" t="s">
        <v>361</v>
      </c>
      <c r="E404" s="37" t="s">
        <v>80</v>
      </c>
      <c r="F404" s="38">
        <v>32</v>
      </c>
      <c r="G404" s="38">
        <v>32</v>
      </c>
      <c r="H404" s="38">
        <v>32</v>
      </c>
      <c r="I404" s="306"/>
      <c r="J404" s="306"/>
      <c r="K404" s="306"/>
      <c r="L404" s="306"/>
    </row>
    <row r="405" spans="1:12" ht="75">
      <c r="A405" s="273" t="s">
        <v>362</v>
      </c>
      <c r="B405" s="225" t="s">
        <v>200</v>
      </c>
      <c r="C405" s="225" t="s">
        <v>251</v>
      </c>
      <c r="D405" s="225" t="s">
        <v>363</v>
      </c>
      <c r="E405" s="225"/>
      <c r="F405" s="98">
        <f>F406+F410</f>
        <v>8244.9</v>
      </c>
      <c r="G405" s="305">
        <f>G406+G410</f>
        <v>7539</v>
      </c>
      <c r="H405" s="305">
        <f>H406+H410</f>
        <v>8009</v>
      </c>
      <c r="I405" s="306"/>
      <c r="J405" s="306"/>
      <c r="K405" s="306"/>
      <c r="L405" s="306"/>
    </row>
    <row r="406" spans="1:12" ht="40.5">
      <c r="A406" s="37" t="s">
        <v>614</v>
      </c>
      <c r="B406" s="37" t="s">
        <v>200</v>
      </c>
      <c r="C406" s="37" t="s">
        <v>251</v>
      </c>
      <c r="D406" s="37" t="s">
        <v>364</v>
      </c>
      <c r="E406" s="37"/>
      <c r="F406" s="38">
        <f>F407+F408+F409</f>
        <v>8194.9</v>
      </c>
      <c r="G406" s="38">
        <f>G407+G408+G409</f>
        <v>7489</v>
      </c>
      <c r="H406" s="38">
        <f>H407+H408+H409</f>
        <v>7959</v>
      </c>
      <c r="I406" s="306"/>
      <c r="J406" s="306"/>
      <c r="K406" s="306"/>
      <c r="L406" s="306"/>
    </row>
    <row r="407" spans="1:12" ht="85.5" customHeight="1">
      <c r="A407" s="37" t="s">
        <v>230</v>
      </c>
      <c r="B407" s="37" t="s">
        <v>200</v>
      </c>
      <c r="C407" s="37" t="s">
        <v>251</v>
      </c>
      <c r="D407" s="37" t="s">
        <v>364</v>
      </c>
      <c r="E407" s="37" t="s">
        <v>81</v>
      </c>
      <c r="F407" s="38">
        <v>5837</v>
      </c>
      <c r="G407" s="38">
        <v>6040</v>
      </c>
      <c r="H407" s="38">
        <v>6510</v>
      </c>
      <c r="I407" s="306"/>
      <c r="J407" s="306"/>
      <c r="K407" s="306"/>
      <c r="L407" s="306"/>
    </row>
    <row r="408" spans="1:12" ht="27">
      <c r="A408" s="37" t="s">
        <v>231</v>
      </c>
      <c r="B408" s="37" t="s">
        <v>200</v>
      </c>
      <c r="C408" s="37" t="s">
        <v>251</v>
      </c>
      <c r="D408" s="37" t="s">
        <v>364</v>
      </c>
      <c r="E408" s="37" t="s">
        <v>177</v>
      </c>
      <c r="F408" s="38">
        <v>2272.9</v>
      </c>
      <c r="G408" s="38">
        <v>1364</v>
      </c>
      <c r="H408" s="38">
        <v>1364</v>
      </c>
      <c r="I408" s="306"/>
      <c r="J408" s="306"/>
      <c r="K408" s="306"/>
      <c r="L408" s="306"/>
    </row>
    <row r="409" spans="1:12" ht="15">
      <c r="A409" s="37" t="s">
        <v>79</v>
      </c>
      <c r="B409" s="37" t="s">
        <v>200</v>
      </c>
      <c r="C409" s="37" t="s">
        <v>251</v>
      </c>
      <c r="D409" s="37" t="s">
        <v>364</v>
      </c>
      <c r="E409" s="37" t="s">
        <v>80</v>
      </c>
      <c r="F409" s="38">
        <v>85</v>
      </c>
      <c r="G409" s="38">
        <v>85</v>
      </c>
      <c r="H409" s="38">
        <v>85</v>
      </c>
      <c r="I409" s="306"/>
      <c r="J409" s="306"/>
      <c r="K409" s="306"/>
      <c r="L409" s="306"/>
    </row>
    <row r="410" spans="1:12" ht="63">
      <c r="A410" s="274" t="s">
        <v>136</v>
      </c>
      <c r="B410" s="225" t="s">
        <v>200</v>
      </c>
      <c r="C410" s="225" t="s">
        <v>251</v>
      </c>
      <c r="D410" s="225" t="s">
        <v>365</v>
      </c>
      <c r="E410" s="225"/>
      <c r="F410" s="100">
        <f>F411</f>
        <v>50</v>
      </c>
      <c r="G410" s="100">
        <f>G411</f>
        <v>50</v>
      </c>
      <c r="H410" s="100">
        <f>H411</f>
        <v>50</v>
      </c>
      <c r="I410" s="306"/>
      <c r="J410" s="306"/>
      <c r="K410" s="306"/>
      <c r="L410" s="306"/>
    </row>
    <row r="411" spans="1:12" ht="27">
      <c r="A411" s="37" t="s">
        <v>231</v>
      </c>
      <c r="B411" s="37" t="s">
        <v>200</v>
      </c>
      <c r="C411" s="37" t="s">
        <v>251</v>
      </c>
      <c r="D411" s="37" t="s">
        <v>365</v>
      </c>
      <c r="E411" s="37" t="s">
        <v>177</v>
      </c>
      <c r="F411" s="38">
        <v>50</v>
      </c>
      <c r="G411" s="38">
        <v>50</v>
      </c>
      <c r="H411" s="38">
        <v>50</v>
      </c>
      <c r="I411" s="306"/>
      <c r="J411" s="306"/>
      <c r="K411" s="306"/>
      <c r="L411" s="306"/>
    </row>
    <row r="412" spans="1:12" ht="90" customHeight="1">
      <c r="A412" s="276" t="s">
        <v>97</v>
      </c>
      <c r="B412" s="37" t="s">
        <v>200</v>
      </c>
      <c r="C412" s="37" t="s">
        <v>251</v>
      </c>
      <c r="D412" s="39" t="s">
        <v>588</v>
      </c>
      <c r="E412" s="39"/>
      <c r="F412" s="97">
        <f aca="true" t="shared" si="42" ref="F412:H414">F413</f>
        <v>30</v>
      </c>
      <c r="G412" s="40">
        <f t="shared" si="42"/>
        <v>0</v>
      </c>
      <c r="H412" s="40">
        <f t="shared" si="42"/>
        <v>0</v>
      </c>
      <c r="I412" s="306"/>
      <c r="J412" s="306"/>
      <c r="K412" s="306"/>
      <c r="L412" s="306"/>
    </row>
    <row r="413" spans="1:12" ht="103.5" customHeight="1">
      <c r="A413" s="254" t="s">
        <v>586</v>
      </c>
      <c r="B413" s="37" t="s">
        <v>200</v>
      </c>
      <c r="C413" s="37" t="s">
        <v>251</v>
      </c>
      <c r="D413" s="39" t="s">
        <v>587</v>
      </c>
      <c r="E413" s="39"/>
      <c r="F413" s="40">
        <f t="shared" si="42"/>
        <v>30</v>
      </c>
      <c r="G413" s="40">
        <f t="shared" si="42"/>
        <v>0</v>
      </c>
      <c r="H413" s="40">
        <f t="shared" si="42"/>
        <v>0</v>
      </c>
      <c r="I413" s="306"/>
      <c r="J413" s="306"/>
      <c r="K413" s="306"/>
      <c r="L413" s="306"/>
    </row>
    <row r="414" spans="1:12" ht="15">
      <c r="A414" s="37" t="s">
        <v>607</v>
      </c>
      <c r="B414" s="37" t="s">
        <v>200</v>
      </c>
      <c r="C414" s="37" t="s">
        <v>251</v>
      </c>
      <c r="D414" s="37" t="s">
        <v>587</v>
      </c>
      <c r="E414" s="37"/>
      <c r="F414" s="38">
        <f t="shared" si="42"/>
        <v>30</v>
      </c>
      <c r="G414" s="38">
        <f t="shared" si="42"/>
        <v>0</v>
      </c>
      <c r="H414" s="38">
        <f t="shared" si="42"/>
        <v>0</v>
      </c>
      <c r="I414" s="306"/>
      <c r="J414" s="306"/>
      <c r="K414" s="306"/>
      <c r="L414" s="306"/>
    </row>
    <row r="415" spans="1:12" ht="27">
      <c r="A415" s="37" t="s">
        <v>176</v>
      </c>
      <c r="B415" s="37" t="s">
        <v>200</v>
      </c>
      <c r="C415" s="37" t="s">
        <v>251</v>
      </c>
      <c r="D415" s="37" t="s">
        <v>587</v>
      </c>
      <c r="E415" s="37" t="s">
        <v>613</v>
      </c>
      <c r="F415" s="43">
        <v>30</v>
      </c>
      <c r="G415" s="43"/>
      <c r="H415" s="43"/>
      <c r="I415" s="306"/>
      <c r="J415" s="306"/>
      <c r="K415" s="306"/>
      <c r="L415" s="306"/>
    </row>
    <row r="416" spans="1:12" ht="67.5" customHeight="1" hidden="1">
      <c r="A416" s="207" t="s">
        <v>150</v>
      </c>
      <c r="B416" s="39" t="s">
        <v>200</v>
      </c>
      <c r="C416" s="39" t="s">
        <v>251</v>
      </c>
      <c r="D416" s="39" t="s">
        <v>565</v>
      </c>
      <c r="E416" s="39"/>
      <c r="F416" s="42">
        <f aca="true" t="shared" si="43" ref="F416:H418">F417</f>
        <v>0</v>
      </c>
      <c r="G416" s="42">
        <f t="shared" si="43"/>
        <v>0</v>
      </c>
      <c r="H416" s="42">
        <f t="shared" si="43"/>
        <v>0</v>
      </c>
      <c r="I416" s="306"/>
      <c r="J416" s="306"/>
      <c r="K416" s="306"/>
      <c r="L416" s="306"/>
    </row>
    <row r="417" spans="1:12" ht="67.5" customHeight="1" hidden="1">
      <c r="A417" s="214" t="s">
        <v>697</v>
      </c>
      <c r="B417" s="39" t="s">
        <v>200</v>
      </c>
      <c r="C417" s="39" t="s">
        <v>251</v>
      </c>
      <c r="D417" s="37" t="s">
        <v>698</v>
      </c>
      <c r="E417" s="37"/>
      <c r="F417" s="38">
        <f t="shared" si="43"/>
        <v>0</v>
      </c>
      <c r="G417" s="38">
        <f t="shared" si="43"/>
        <v>0</v>
      </c>
      <c r="H417" s="38">
        <f t="shared" si="43"/>
        <v>0</v>
      </c>
      <c r="I417" s="306"/>
      <c r="J417" s="306"/>
      <c r="K417" s="306"/>
      <c r="L417" s="306"/>
    </row>
    <row r="418" spans="1:12" ht="41.25" hidden="1">
      <c r="A418" s="246" t="s">
        <v>497</v>
      </c>
      <c r="B418" s="37" t="s">
        <v>200</v>
      </c>
      <c r="C418" s="37" t="s">
        <v>251</v>
      </c>
      <c r="D418" s="37" t="s">
        <v>502</v>
      </c>
      <c r="E418" s="37"/>
      <c r="F418" s="38">
        <f t="shared" si="43"/>
        <v>0</v>
      </c>
      <c r="G418" s="38">
        <f t="shared" si="43"/>
        <v>0</v>
      </c>
      <c r="H418" s="38">
        <f t="shared" si="43"/>
        <v>0</v>
      </c>
      <c r="I418" s="306"/>
      <c r="J418" s="306"/>
      <c r="K418" s="306"/>
      <c r="L418" s="306"/>
    </row>
    <row r="419" spans="1:12" ht="27" hidden="1">
      <c r="A419" s="37" t="s">
        <v>231</v>
      </c>
      <c r="B419" s="37" t="s">
        <v>200</v>
      </c>
      <c r="C419" s="37" t="s">
        <v>251</v>
      </c>
      <c r="D419" s="37" t="s">
        <v>502</v>
      </c>
      <c r="E419" s="37" t="s">
        <v>177</v>
      </c>
      <c r="F419" s="43"/>
      <c r="G419" s="43"/>
      <c r="H419" s="43"/>
      <c r="I419" s="306"/>
      <c r="J419" s="306"/>
      <c r="K419" s="306"/>
      <c r="L419" s="306"/>
    </row>
    <row r="420" spans="1:12" ht="102" customHeight="1" hidden="1">
      <c r="A420" s="213"/>
      <c r="B420" s="37"/>
      <c r="C420" s="37"/>
      <c r="D420" s="39"/>
      <c r="E420" s="39"/>
      <c r="F420" s="99">
        <f aca="true" t="shared" si="44" ref="F420:H422">F421</f>
        <v>0</v>
      </c>
      <c r="G420" s="99">
        <f t="shared" si="44"/>
        <v>0</v>
      </c>
      <c r="H420" s="99">
        <f t="shared" si="44"/>
        <v>0</v>
      </c>
      <c r="I420" s="306"/>
      <c r="J420" s="306"/>
      <c r="K420" s="306"/>
      <c r="L420" s="306"/>
    </row>
    <row r="421" spans="1:12" ht="15" hidden="1">
      <c r="A421" s="214"/>
      <c r="B421" s="37"/>
      <c r="C421" s="37"/>
      <c r="D421" s="39"/>
      <c r="E421" s="39"/>
      <c r="F421" s="99">
        <f t="shared" si="44"/>
        <v>0</v>
      </c>
      <c r="G421" s="99">
        <f t="shared" si="44"/>
        <v>0</v>
      </c>
      <c r="H421" s="99">
        <f t="shared" si="44"/>
        <v>0</v>
      </c>
      <c r="I421" s="306"/>
      <c r="J421" s="306"/>
      <c r="K421" s="306"/>
      <c r="L421" s="306"/>
    </row>
    <row r="422" spans="1:12" ht="15" hidden="1">
      <c r="A422" s="208"/>
      <c r="B422" s="37"/>
      <c r="C422" s="37"/>
      <c r="D422" s="37"/>
      <c r="E422" s="37"/>
      <c r="F422" s="43">
        <f t="shared" si="44"/>
        <v>0</v>
      </c>
      <c r="G422" s="43">
        <f t="shared" si="44"/>
        <v>0</v>
      </c>
      <c r="H422" s="43">
        <f t="shared" si="44"/>
        <v>0</v>
      </c>
      <c r="I422" s="306"/>
      <c r="J422" s="306"/>
      <c r="K422" s="306"/>
      <c r="L422" s="306"/>
    </row>
    <row r="423" spans="1:12" ht="15" hidden="1">
      <c r="A423" s="37"/>
      <c r="B423" s="37"/>
      <c r="C423" s="37"/>
      <c r="D423" s="37"/>
      <c r="E423" s="37"/>
      <c r="F423" s="43"/>
      <c r="G423" s="43"/>
      <c r="H423" s="43"/>
      <c r="I423" s="306"/>
      <c r="J423" s="306"/>
      <c r="K423" s="306"/>
      <c r="L423" s="306"/>
    </row>
    <row r="424" spans="1:12" ht="54">
      <c r="A424" s="207" t="s">
        <v>148</v>
      </c>
      <c r="B424" s="41" t="s">
        <v>200</v>
      </c>
      <c r="C424" s="41" t="s">
        <v>251</v>
      </c>
      <c r="D424" s="41" t="s">
        <v>565</v>
      </c>
      <c r="E424" s="41"/>
      <c r="F424" s="55">
        <f>F425</f>
        <v>9</v>
      </c>
      <c r="G424" s="43"/>
      <c r="H424" s="43"/>
      <c r="I424" s="306"/>
      <c r="J424" s="306"/>
      <c r="K424" s="306"/>
      <c r="L424" s="306"/>
    </row>
    <row r="425" spans="1:12" ht="78.75" customHeight="1">
      <c r="A425" s="214" t="s">
        <v>285</v>
      </c>
      <c r="B425" s="37" t="s">
        <v>200</v>
      </c>
      <c r="C425" s="37" t="s">
        <v>251</v>
      </c>
      <c r="D425" s="217" t="s">
        <v>698</v>
      </c>
      <c r="E425" s="37"/>
      <c r="F425" s="43">
        <f>F426</f>
        <v>9</v>
      </c>
      <c r="G425" s="43"/>
      <c r="H425" s="43"/>
      <c r="I425" s="306"/>
      <c r="J425" s="306"/>
      <c r="K425" s="306"/>
      <c r="L425" s="306"/>
    </row>
    <row r="426" spans="1:12" ht="40.5">
      <c r="A426" s="37" t="s">
        <v>497</v>
      </c>
      <c r="B426" s="37" t="s">
        <v>200</v>
      </c>
      <c r="C426" s="37" t="s">
        <v>251</v>
      </c>
      <c r="D426" s="217" t="s">
        <v>502</v>
      </c>
      <c r="E426" s="37"/>
      <c r="F426" s="43">
        <f>F427</f>
        <v>9</v>
      </c>
      <c r="G426" s="43"/>
      <c r="H426" s="43"/>
      <c r="I426" s="306"/>
      <c r="J426" s="306"/>
      <c r="K426" s="306"/>
      <c r="L426" s="306"/>
    </row>
    <row r="427" spans="1:12" ht="27">
      <c r="A427" s="37" t="s">
        <v>231</v>
      </c>
      <c r="B427" s="37" t="s">
        <v>200</v>
      </c>
      <c r="C427" s="37" t="s">
        <v>251</v>
      </c>
      <c r="D427" s="217" t="s">
        <v>502</v>
      </c>
      <c r="E427" s="37" t="s">
        <v>177</v>
      </c>
      <c r="F427" s="43">
        <v>9</v>
      </c>
      <c r="G427" s="43"/>
      <c r="H427" s="43"/>
      <c r="I427" s="306"/>
      <c r="J427" s="306"/>
      <c r="K427" s="306"/>
      <c r="L427" s="306"/>
    </row>
    <row r="428" spans="1:12" ht="54.75">
      <c r="A428" s="213" t="s">
        <v>122</v>
      </c>
      <c r="B428" s="41" t="s">
        <v>200</v>
      </c>
      <c r="C428" s="41" t="s">
        <v>251</v>
      </c>
      <c r="D428" s="41" t="s">
        <v>32</v>
      </c>
      <c r="E428" s="41"/>
      <c r="F428" s="57">
        <f>F429</f>
        <v>7.5</v>
      </c>
      <c r="G428" s="43"/>
      <c r="H428" s="43"/>
      <c r="I428" s="306"/>
      <c r="J428" s="306"/>
      <c r="K428" s="306"/>
      <c r="L428" s="306"/>
    </row>
    <row r="429" spans="1:12" ht="81">
      <c r="A429" s="227" t="s">
        <v>273</v>
      </c>
      <c r="B429" s="37" t="s">
        <v>200</v>
      </c>
      <c r="C429" s="37" t="s">
        <v>251</v>
      </c>
      <c r="D429" s="37" t="s">
        <v>465</v>
      </c>
      <c r="E429" s="37"/>
      <c r="F429" s="106">
        <f>F430</f>
        <v>7.5</v>
      </c>
      <c r="G429" s="43"/>
      <c r="H429" s="43"/>
      <c r="I429" s="306"/>
      <c r="J429" s="306"/>
      <c r="K429" s="306"/>
      <c r="L429" s="306"/>
    </row>
    <row r="430" spans="1:12" ht="40.5">
      <c r="A430" s="37" t="s">
        <v>123</v>
      </c>
      <c r="B430" s="37" t="s">
        <v>200</v>
      </c>
      <c r="C430" s="37" t="s">
        <v>251</v>
      </c>
      <c r="D430" s="37" t="s">
        <v>277</v>
      </c>
      <c r="E430" s="37"/>
      <c r="F430" s="43">
        <f>F431</f>
        <v>7.5</v>
      </c>
      <c r="G430" s="43"/>
      <c r="H430" s="43"/>
      <c r="I430" s="306"/>
      <c r="J430" s="306"/>
      <c r="K430" s="306"/>
      <c r="L430" s="306"/>
    </row>
    <row r="431" spans="1:12" ht="27">
      <c r="A431" s="37" t="s">
        <v>231</v>
      </c>
      <c r="B431" s="37" t="s">
        <v>200</v>
      </c>
      <c r="C431" s="37" t="s">
        <v>251</v>
      </c>
      <c r="D431" s="37" t="s">
        <v>277</v>
      </c>
      <c r="E431" s="37" t="s">
        <v>177</v>
      </c>
      <c r="F431" s="43">
        <v>7.5</v>
      </c>
      <c r="G431" s="43"/>
      <c r="H431" s="43"/>
      <c r="I431" s="306"/>
      <c r="J431" s="306"/>
      <c r="K431" s="306"/>
      <c r="L431" s="306"/>
    </row>
    <row r="432" spans="1:12" ht="29.25">
      <c r="A432" s="205" t="s">
        <v>128</v>
      </c>
      <c r="B432" s="41" t="s">
        <v>200</v>
      </c>
      <c r="C432" s="41" t="s">
        <v>251</v>
      </c>
      <c r="D432" s="41" t="s">
        <v>551</v>
      </c>
      <c r="E432" s="37"/>
      <c r="F432" s="316">
        <f>F433</f>
        <v>1500</v>
      </c>
      <c r="G432" s="43"/>
      <c r="H432" s="43"/>
      <c r="I432" s="306"/>
      <c r="J432" s="306"/>
      <c r="K432" s="306"/>
      <c r="L432" s="306"/>
    </row>
    <row r="433" spans="1:12" ht="28.5">
      <c r="A433" s="206" t="s">
        <v>552</v>
      </c>
      <c r="B433" s="39" t="s">
        <v>200</v>
      </c>
      <c r="C433" s="39" t="s">
        <v>251</v>
      </c>
      <c r="D433" s="39" t="s">
        <v>553</v>
      </c>
      <c r="E433" s="37"/>
      <c r="F433" s="261">
        <f>F434</f>
        <v>1500</v>
      </c>
      <c r="G433" s="43"/>
      <c r="H433" s="43"/>
      <c r="I433" s="306"/>
      <c r="J433" s="306"/>
      <c r="K433" s="306"/>
      <c r="L433" s="306"/>
    </row>
    <row r="434" spans="1:12" ht="41.25">
      <c r="A434" s="282" t="s">
        <v>425</v>
      </c>
      <c r="B434" s="37" t="s">
        <v>200</v>
      </c>
      <c r="C434" s="37" t="s">
        <v>251</v>
      </c>
      <c r="D434" s="37" t="s">
        <v>701</v>
      </c>
      <c r="E434" s="37"/>
      <c r="F434" s="44">
        <f>F435</f>
        <v>1500</v>
      </c>
      <c r="G434" s="43"/>
      <c r="H434" s="43"/>
      <c r="I434" s="306"/>
      <c r="J434" s="306"/>
      <c r="K434" s="306"/>
      <c r="L434" s="306"/>
    </row>
    <row r="435" spans="1:12" ht="15">
      <c r="A435" s="37" t="s">
        <v>659</v>
      </c>
      <c r="B435" s="37" t="s">
        <v>200</v>
      </c>
      <c r="C435" s="37" t="s">
        <v>251</v>
      </c>
      <c r="D435" s="37" t="s">
        <v>701</v>
      </c>
      <c r="E435" s="37" t="s">
        <v>179</v>
      </c>
      <c r="F435" s="44">
        <v>1500</v>
      </c>
      <c r="G435" s="43"/>
      <c r="H435" s="43"/>
      <c r="I435" s="306"/>
      <c r="J435" s="306"/>
      <c r="K435" s="306"/>
      <c r="L435" s="306"/>
    </row>
    <row r="436" spans="1:12" ht="27">
      <c r="A436" s="41" t="s">
        <v>192</v>
      </c>
      <c r="B436" s="41" t="s">
        <v>200</v>
      </c>
      <c r="C436" s="41" t="s">
        <v>194</v>
      </c>
      <c r="D436" s="41"/>
      <c r="E436" s="41"/>
      <c r="F436" s="55">
        <f aca="true" t="shared" si="45" ref="F436:H437">F437</f>
        <v>3356.276</v>
      </c>
      <c r="G436" s="46">
        <f t="shared" si="45"/>
        <v>3356.276</v>
      </c>
      <c r="H436" s="46">
        <f t="shared" si="45"/>
        <v>3356.276</v>
      </c>
      <c r="I436" s="306"/>
      <c r="J436" s="306"/>
      <c r="K436" s="306"/>
      <c r="L436" s="306"/>
    </row>
    <row r="437" spans="1:12" ht="42.75">
      <c r="A437" s="272" t="s">
        <v>395</v>
      </c>
      <c r="B437" s="39" t="s">
        <v>200</v>
      </c>
      <c r="C437" s="39" t="s">
        <v>194</v>
      </c>
      <c r="D437" s="39" t="s">
        <v>619</v>
      </c>
      <c r="E437" s="39"/>
      <c r="F437" s="40">
        <f t="shared" si="45"/>
        <v>3356.276</v>
      </c>
      <c r="G437" s="40">
        <f t="shared" si="45"/>
        <v>3356.276</v>
      </c>
      <c r="H437" s="40">
        <f t="shared" si="45"/>
        <v>3356.276</v>
      </c>
      <c r="I437" s="306"/>
      <c r="J437" s="306"/>
      <c r="K437" s="306"/>
      <c r="L437" s="306"/>
    </row>
    <row r="438" spans="1:12" ht="105">
      <c r="A438" s="273" t="s">
        <v>366</v>
      </c>
      <c r="B438" s="225" t="s">
        <v>200</v>
      </c>
      <c r="C438" s="225" t="s">
        <v>194</v>
      </c>
      <c r="D438" s="225" t="s">
        <v>400</v>
      </c>
      <c r="E438" s="225"/>
      <c r="F438" s="100">
        <f>F439+F441</f>
        <v>3356.276</v>
      </c>
      <c r="G438" s="100">
        <f>G439+G441</f>
        <v>3356.276</v>
      </c>
      <c r="H438" s="100">
        <f>H439+H441</f>
        <v>3356.276</v>
      </c>
      <c r="I438" s="306"/>
      <c r="J438" s="306"/>
      <c r="K438" s="306"/>
      <c r="L438" s="306"/>
    </row>
    <row r="439" spans="1:12" ht="99" customHeight="1">
      <c r="A439" s="63" t="s">
        <v>240</v>
      </c>
      <c r="B439" s="37" t="s">
        <v>200</v>
      </c>
      <c r="C439" s="37" t="s">
        <v>194</v>
      </c>
      <c r="D439" s="37" t="s">
        <v>239</v>
      </c>
      <c r="E439" s="37"/>
      <c r="F439" s="38">
        <f>F440</f>
        <v>24.276</v>
      </c>
      <c r="G439" s="38">
        <f>G440</f>
        <v>24.276</v>
      </c>
      <c r="H439" s="38">
        <f>H440</f>
        <v>24.276</v>
      </c>
      <c r="I439" s="306"/>
      <c r="J439" s="306"/>
      <c r="K439" s="306"/>
      <c r="L439" s="306"/>
    </row>
    <row r="440" spans="1:12" ht="81">
      <c r="A440" s="37" t="s">
        <v>230</v>
      </c>
      <c r="B440" s="37" t="s">
        <v>200</v>
      </c>
      <c r="C440" s="37" t="s">
        <v>194</v>
      </c>
      <c r="D440" s="37" t="s">
        <v>239</v>
      </c>
      <c r="E440" s="37" t="s">
        <v>81</v>
      </c>
      <c r="F440" s="38">
        <v>24.276</v>
      </c>
      <c r="G440" s="38">
        <v>24.276</v>
      </c>
      <c r="H440" s="38">
        <v>24.276</v>
      </c>
      <c r="I440" s="306"/>
      <c r="J440" s="306"/>
      <c r="K440" s="306"/>
      <c r="L440" s="306"/>
    </row>
    <row r="441" spans="1:12" ht="40.5">
      <c r="A441" s="37" t="s">
        <v>614</v>
      </c>
      <c r="B441" s="37" t="s">
        <v>200</v>
      </c>
      <c r="C441" s="37" t="s">
        <v>194</v>
      </c>
      <c r="D441" s="37" t="s">
        <v>368</v>
      </c>
      <c r="E441" s="37"/>
      <c r="F441" s="38">
        <f>F442+F443+F444</f>
        <v>3332</v>
      </c>
      <c r="G441" s="38">
        <f>G442+G443+G444</f>
        <v>3332</v>
      </c>
      <c r="H441" s="38">
        <f>H442+H443+H444</f>
        <v>3332</v>
      </c>
      <c r="I441" s="306"/>
      <c r="J441" s="306"/>
      <c r="K441" s="306"/>
      <c r="L441" s="306"/>
    </row>
    <row r="442" spans="1:12" ht="83.25" customHeight="1">
      <c r="A442" s="37" t="s">
        <v>230</v>
      </c>
      <c r="B442" s="37" t="s">
        <v>200</v>
      </c>
      <c r="C442" s="37" t="s">
        <v>194</v>
      </c>
      <c r="D442" s="37" t="s">
        <v>368</v>
      </c>
      <c r="E442" s="37" t="s">
        <v>81</v>
      </c>
      <c r="F442" s="38">
        <v>3211</v>
      </c>
      <c r="G442" s="38">
        <v>3211</v>
      </c>
      <c r="H442" s="38">
        <v>3211</v>
      </c>
      <c r="I442" s="306"/>
      <c r="J442" s="306"/>
      <c r="K442" s="306"/>
      <c r="L442" s="306"/>
    </row>
    <row r="443" spans="1:12" ht="27">
      <c r="A443" s="37" t="s">
        <v>231</v>
      </c>
      <c r="B443" s="37" t="s">
        <v>200</v>
      </c>
      <c r="C443" s="37" t="s">
        <v>194</v>
      </c>
      <c r="D443" s="37" t="s">
        <v>368</v>
      </c>
      <c r="E443" s="37" t="s">
        <v>177</v>
      </c>
      <c r="F443" s="38">
        <v>108</v>
      </c>
      <c r="G443" s="38">
        <v>108</v>
      </c>
      <c r="H443" s="38">
        <v>108</v>
      </c>
      <c r="I443" s="306"/>
      <c r="J443" s="306"/>
      <c r="K443" s="306"/>
      <c r="L443" s="306"/>
    </row>
    <row r="444" spans="1:12" ht="15">
      <c r="A444" s="37" t="s">
        <v>79</v>
      </c>
      <c r="B444" s="37" t="s">
        <v>200</v>
      </c>
      <c r="C444" s="37" t="s">
        <v>194</v>
      </c>
      <c r="D444" s="37" t="s">
        <v>368</v>
      </c>
      <c r="E444" s="37" t="s">
        <v>80</v>
      </c>
      <c r="F444" s="38">
        <v>13</v>
      </c>
      <c r="G444" s="38">
        <v>13</v>
      </c>
      <c r="H444" s="38">
        <v>13</v>
      </c>
      <c r="I444" s="306"/>
      <c r="J444" s="306"/>
      <c r="K444" s="306"/>
      <c r="L444" s="306"/>
    </row>
    <row r="445" spans="1:12" ht="15">
      <c r="A445" s="249" t="s">
        <v>205</v>
      </c>
      <c r="B445" s="41">
        <v>10</v>
      </c>
      <c r="C445" s="41"/>
      <c r="D445" s="41"/>
      <c r="E445" s="41"/>
      <c r="F445" s="54">
        <f>F446+F451+F487</f>
        <v>31380.395</v>
      </c>
      <c r="G445" s="42">
        <f>G446+G451+G487</f>
        <v>32338.301999999996</v>
      </c>
      <c r="H445" s="42">
        <f>H446+H451+H487</f>
        <v>32912.222</v>
      </c>
      <c r="I445" s="306"/>
      <c r="J445" s="306"/>
      <c r="K445" s="306"/>
      <c r="L445" s="306"/>
    </row>
    <row r="446" spans="1:12" ht="15">
      <c r="A446" s="41" t="s">
        <v>206</v>
      </c>
      <c r="B446" s="41">
        <v>10</v>
      </c>
      <c r="C446" s="41" t="s">
        <v>251</v>
      </c>
      <c r="D446" s="41"/>
      <c r="E446" s="41"/>
      <c r="F446" s="54">
        <f aca="true" t="shared" si="46" ref="F446:H449">F447</f>
        <v>400</v>
      </c>
      <c r="G446" s="42">
        <f t="shared" si="46"/>
        <v>410</v>
      </c>
      <c r="H446" s="42">
        <f t="shared" si="46"/>
        <v>420</v>
      </c>
      <c r="I446" s="306"/>
      <c r="J446" s="306"/>
      <c r="K446" s="306"/>
      <c r="L446" s="306"/>
    </row>
    <row r="447" spans="1:12" ht="66" customHeight="1">
      <c r="A447" s="209" t="s">
        <v>180</v>
      </c>
      <c r="B447" s="41" t="s">
        <v>77</v>
      </c>
      <c r="C447" s="41" t="s">
        <v>251</v>
      </c>
      <c r="D447" s="41" t="s">
        <v>617</v>
      </c>
      <c r="E447" s="41"/>
      <c r="F447" s="42">
        <f>F448</f>
        <v>400</v>
      </c>
      <c r="G447" s="45">
        <f t="shared" si="46"/>
        <v>410</v>
      </c>
      <c r="H447" s="45">
        <f t="shared" si="46"/>
        <v>420</v>
      </c>
      <c r="I447" s="306"/>
      <c r="J447" s="306"/>
      <c r="K447" s="306"/>
      <c r="L447" s="306"/>
    </row>
    <row r="448" spans="1:12" ht="81.75">
      <c r="A448" s="216" t="s">
        <v>181</v>
      </c>
      <c r="B448" s="37" t="s">
        <v>77</v>
      </c>
      <c r="C448" s="37" t="s">
        <v>251</v>
      </c>
      <c r="D448" s="37" t="s">
        <v>90</v>
      </c>
      <c r="E448" s="37"/>
      <c r="F448" s="38">
        <f>F449</f>
        <v>400</v>
      </c>
      <c r="G448" s="296">
        <f t="shared" si="46"/>
        <v>410</v>
      </c>
      <c r="H448" s="296">
        <f t="shared" si="46"/>
        <v>420</v>
      </c>
      <c r="I448" s="306"/>
      <c r="J448" s="306"/>
      <c r="K448" s="306"/>
      <c r="L448" s="306"/>
    </row>
    <row r="449" spans="1:12" ht="30" customHeight="1">
      <c r="A449" s="246" t="s">
        <v>490</v>
      </c>
      <c r="B449" s="37">
        <v>10</v>
      </c>
      <c r="C449" s="37" t="s">
        <v>251</v>
      </c>
      <c r="D449" s="37" t="s">
        <v>523</v>
      </c>
      <c r="E449" s="37"/>
      <c r="F449" s="38">
        <f t="shared" si="46"/>
        <v>400</v>
      </c>
      <c r="G449" s="296">
        <f t="shared" si="46"/>
        <v>410</v>
      </c>
      <c r="H449" s="296">
        <f t="shared" si="46"/>
        <v>420</v>
      </c>
      <c r="I449" s="306"/>
      <c r="J449" s="306"/>
      <c r="K449" s="306"/>
      <c r="L449" s="306"/>
    </row>
    <row r="450" spans="1:12" ht="27">
      <c r="A450" s="227" t="s">
        <v>433</v>
      </c>
      <c r="B450" s="250" t="s">
        <v>77</v>
      </c>
      <c r="C450" s="250" t="s">
        <v>251</v>
      </c>
      <c r="D450" s="37" t="s">
        <v>523</v>
      </c>
      <c r="E450" s="250" t="s">
        <v>78</v>
      </c>
      <c r="F450" s="38">
        <v>400</v>
      </c>
      <c r="G450" s="38">
        <v>410</v>
      </c>
      <c r="H450" s="38">
        <v>420</v>
      </c>
      <c r="I450" s="306"/>
      <c r="J450" s="306"/>
      <c r="K450" s="306"/>
      <c r="L450" s="306"/>
    </row>
    <row r="451" spans="1:12" ht="15">
      <c r="A451" s="249" t="s">
        <v>208</v>
      </c>
      <c r="B451" s="41">
        <v>10</v>
      </c>
      <c r="C451" s="41" t="s">
        <v>193</v>
      </c>
      <c r="D451" s="41"/>
      <c r="E451" s="41"/>
      <c r="F451" s="54">
        <f>F452+F456+F474+F479+F483</f>
        <v>23677.559</v>
      </c>
      <c r="G451" s="42">
        <f>G452+G456+G474</f>
        <v>24608.938</v>
      </c>
      <c r="H451" s="42">
        <f>H452+H456+H474</f>
        <v>25241.228</v>
      </c>
      <c r="I451" s="306"/>
      <c r="J451" s="306"/>
      <c r="K451" s="306"/>
      <c r="L451" s="306"/>
    </row>
    <row r="452" spans="1:12" ht="77.25" customHeight="1">
      <c r="A452" s="266" t="s">
        <v>31</v>
      </c>
      <c r="B452" s="39">
        <v>10</v>
      </c>
      <c r="C452" s="39" t="s">
        <v>193</v>
      </c>
      <c r="D452" s="39" t="s">
        <v>50</v>
      </c>
      <c r="E452" s="39"/>
      <c r="F452" s="97">
        <f aca="true" t="shared" si="47" ref="F452:H454">F453</f>
        <v>8896.926</v>
      </c>
      <c r="G452" s="283">
        <f t="shared" si="47"/>
        <v>8896.926</v>
      </c>
      <c r="H452" s="283">
        <f t="shared" si="47"/>
        <v>8896.926</v>
      </c>
      <c r="I452" s="306"/>
      <c r="J452" s="306"/>
      <c r="K452" s="306"/>
      <c r="L452" s="306"/>
    </row>
    <row r="453" spans="1:12" ht="75.75" customHeight="1">
      <c r="A453" s="206" t="s">
        <v>357</v>
      </c>
      <c r="B453" s="37">
        <v>10</v>
      </c>
      <c r="C453" s="37" t="s">
        <v>193</v>
      </c>
      <c r="D453" s="37" t="s">
        <v>51</v>
      </c>
      <c r="E453" s="37"/>
      <c r="F453" s="38">
        <f>F454</f>
        <v>8896.926</v>
      </c>
      <c r="G453" s="296">
        <f t="shared" si="47"/>
        <v>8896.926</v>
      </c>
      <c r="H453" s="296">
        <f t="shared" si="47"/>
        <v>8896.926</v>
      </c>
      <c r="I453" s="306"/>
      <c r="J453" s="306"/>
      <c r="K453" s="306"/>
      <c r="L453" s="306"/>
    </row>
    <row r="454" spans="1:12" ht="103.5" customHeight="1">
      <c r="A454" s="217" t="s">
        <v>548</v>
      </c>
      <c r="B454" s="37">
        <v>10</v>
      </c>
      <c r="C454" s="37" t="s">
        <v>193</v>
      </c>
      <c r="D454" s="217" t="s">
        <v>184</v>
      </c>
      <c r="E454" s="37"/>
      <c r="F454" s="38">
        <f t="shared" si="47"/>
        <v>8896.926</v>
      </c>
      <c r="G454" s="38">
        <f t="shared" si="47"/>
        <v>8896.926</v>
      </c>
      <c r="H454" s="38">
        <f t="shared" si="47"/>
        <v>8896.926</v>
      </c>
      <c r="I454" s="306"/>
      <c r="J454" s="306"/>
      <c r="K454" s="306"/>
      <c r="L454" s="306"/>
    </row>
    <row r="455" spans="1:12" ht="18.75" customHeight="1">
      <c r="A455" s="37" t="s">
        <v>254</v>
      </c>
      <c r="B455" s="37" t="s">
        <v>77</v>
      </c>
      <c r="C455" s="37" t="s">
        <v>193</v>
      </c>
      <c r="D455" s="37" t="s">
        <v>184</v>
      </c>
      <c r="E455" s="37" t="s">
        <v>78</v>
      </c>
      <c r="F455" s="43">
        <v>8896.926</v>
      </c>
      <c r="G455" s="43">
        <v>8896.926</v>
      </c>
      <c r="H455" s="43">
        <v>8896.926</v>
      </c>
      <c r="I455" s="306"/>
      <c r="J455" s="306"/>
      <c r="K455" s="306"/>
      <c r="L455" s="306"/>
    </row>
    <row r="456" spans="1:12" ht="79.5" customHeight="1">
      <c r="A456" s="209" t="s">
        <v>185</v>
      </c>
      <c r="B456" s="39" t="s">
        <v>77</v>
      </c>
      <c r="C456" s="39" t="s">
        <v>193</v>
      </c>
      <c r="D456" s="224" t="s">
        <v>617</v>
      </c>
      <c r="E456" s="39"/>
      <c r="F456" s="97">
        <f>F457</f>
        <v>13539.716</v>
      </c>
      <c r="G456" s="40">
        <f>G457</f>
        <v>14738.469</v>
      </c>
      <c r="H456" s="40">
        <f>H457</f>
        <v>15370.759</v>
      </c>
      <c r="I456" s="306"/>
      <c r="J456" s="306"/>
      <c r="K456" s="306"/>
      <c r="L456" s="306"/>
    </row>
    <row r="457" spans="1:12" ht="89.25" customHeight="1">
      <c r="A457" s="216" t="s">
        <v>181</v>
      </c>
      <c r="B457" s="225" t="s">
        <v>77</v>
      </c>
      <c r="C457" s="225" t="s">
        <v>193</v>
      </c>
      <c r="D457" s="216" t="s">
        <v>90</v>
      </c>
      <c r="E457" s="225"/>
      <c r="F457" s="100">
        <f>F458+F461+F468+F471</f>
        <v>13539.716</v>
      </c>
      <c r="G457" s="305">
        <f>G458+G461+G468+G471</f>
        <v>14738.469</v>
      </c>
      <c r="H457" s="305">
        <f>H458+H461+H468+H471</f>
        <v>15370.759</v>
      </c>
      <c r="I457" s="306"/>
      <c r="J457" s="306"/>
      <c r="K457" s="306"/>
      <c r="L457" s="306"/>
    </row>
    <row r="458" spans="1:12" ht="15">
      <c r="A458" s="37" t="s">
        <v>209</v>
      </c>
      <c r="B458" s="37" t="s">
        <v>77</v>
      </c>
      <c r="C458" s="37" t="s">
        <v>193</v>
      </c>
      <c r="D458" s="37" t="s">
        <v>369</v>
      </c>
      <c r="E458" s="37"/>
      <c r="F458" s="38">
        <f>F460+F459</f>
        <v>2862.108</v>
      </c>
      <c r="G458" s="38">
        <f>G460+G459</f>
        <v>3155.477</v>
      </c>
      <c r="H458" s="38">
        <f>H460+H459</f>
        <v>3291.167</v>
      </c>
      <c r="I458" s="306"/>
      <c r="J458" s="306"/>
      <c r="K458" s="306"/>
      <c r="L458" s="306"/>
    </row>
    <row r="459" spans="1:12" ht="27">
      <c r="A459" s="37" t="s">
        <v>231</v>
      </c>
      <c r="B459" s="37" t="s">
        <v>77</v>
      </c>
      <c r="C459" s="37" t="s">
        <v>193</v>
      </c>
      <c r="D459" s="37" t="s">
        <v>369</v>
      </c>
      <c r="E459" s="37" t="s">
        <v>177</v>
      </c>
      <c r="F459" s="38">
        <v>37.108</v>
      </c>
      <c r="G459" s="38">
        <v>40.477</v>
      </c>
      <c r="H459" s="38">
        <v>51.167</v>
      </c>
      <c r="I459" s="306"/>
      <c r="J459" s="306"/>
      <c r="K459" s="306"/>
      <c r="L459" s="306"/>
    </row>
    <row r="460" spans="1:12" ht="27.75">
      <c r="A460" s="217" t="s">
        <v>433</v>
      </c>
      <c r="B460" s="37" t="s">
        <v>77</v>
      </c>
      <c r="C460" s="37" t="s">
        <v>193</v>
      </c>
      <c r="D460" s="37" t="s">
        <v>369</v>
      </c>
      <c r="E460" s="37" t="s">
        <v>78</v>
      </c>
      <c r="F460" s="43">
        <v>2825</v>
      </c>
      <c r="G460" s="43">
        <v>3115</v>
      </c>
      <c r="H460" s="43">
        <v>3240</v>
      </c>
      <c r="I460" s="306"/>
      <c r="J460" s="306"/>
      <c r="K460" s="306"/>
      <c r="L460" s="306"/>
    </row>
    <row r="461" spans="1:12" ht="32.25" customHeight="1" hidden="1">
      <c r="A461" s="214" t="s">
        <v>390</v>
      </c>
      <c r="B461" s="37" t="s">
        <v>77</v>
      </c>
      <c r="C461" s="37" t="s">
        <v>193</v>
      </c>
      <c r="D461" s="217" t="s">
        <v>370</v>
      </c>
      <c r="E461" s="37"/>
      <c r="F461" s="38">
        <f>F462+F465</f>
        <v>9992.63</v>
      </c>
      <c r="G461" s="38">
        <f>G462+G465</f>
        <v>10885.73</v>
      </c>
      <c r="H461" s="38">
        <f>H462+H465</f>
        <v>11375.592</v>
      </c>
      <c r="I461" s="306"/>
      <c r="J461" s="306"/>
      <c r="K461" s="306"/>
      <c r="L461" s="306"/>
    </row>
    <row r="462" spans="1:12" ht="28.5" customHeight="1">
      <c r="A462" s="214" t="s">
        <v>210</v>
      </c>
      <c r="B462" s="37" t="s">
        <v>77</v>
      </c>
      <c r="C462" s="37" t="s">
        <v>193</v>
      </c>
      <c r="D462" s="217" t="s">
        <v>371</v>
      </c>
      <c r="E462" s="37"/>
      <c r="F462" s="38">
        <f>F464+F463</f>
        <v>7876.4</v>
      </c>
      <c r="G462" s="38">
        <f>G464+G463</f>
        <v>8602.73</v>
      </c>
      <c r="H462" s="38">
        <f>H464+H463</f>
        <v>8889.305</v>
      </c>
      <c r="I462" s="306"/>
      <c r="J462" s="306"/>
      <c r="K462" s="306"/>
      <c r="L462" s="306"/>
    </row>
    <row r="463" spans="1:12" ht="27">
      <c r="A463" s="37" t="s">
        <v>231</v>
      </c>
      <c r="B463" s="37" t="s">
        <v>77</v>
      </c>
      <c r="C463" s="37" t="s">
        <v>193</v>
      </c>
      <c r="D463" s="217" t="s">
        <v>371</v>
      </c>
      <c r="E463" s="37" t="s">
        <v>177</v>
      </c>
      <c r="F463" s="38">
        <v>116.4</v>
      </c>
      <c r="G463" s="38">
        <v>132.73</v>
      </c>
      <c r="H463" s="38">
        <v>99.305</v>
      </c>
      <c r="I463" s="306"/>
      <c r="J463" s="306"/>
      <c r="K463" s="306"/>
      <c r="L463" s="306"/>
    </row>
    <row r="464" spans="1:12" ht="27.75">
      <c r="A464" s="217" t="s">
        <v>433</v>
      </c>
      <c r="B464" s="37" t="s">
        <v>77</v>
      </c>
      <c r="C464" s="37" t="s">
        <v>193</v>
      </c>
      <c r="D464" s="217" t="s">
        <v>371</v>
      </c>
      <c r="E464" s="37" t="s">
        <v>78</v>
      </c>
      <c r="F464" s="43">
        <v>7760</v>
      </c>
      <c r="G464" s="43">
        <v>8470</v>
      </c>
      <c r="H464" s="43">
        <v>8790</v>
      </c>
      <c r="I464" s="306"/>
      <c r="J464" s="306"/>
      <c r="K464" s="306"/>
      <c r="L464" s="306"/>
    </row>
    <row r="465" spans="1:12" ht="27.75">
      <c r="A465" s="214" t="s">
        <v>44</v>
      </c>
      <c r="B465" s="37" t="s">
        <v>77</v>
      </c>
      <c r="C465" s="37" t="s">
        <v>193</v>
      </c>
      <c r="D465" s="217" t="s">
        <v>372</v>
      </c>
      <c r="E465" s="37"/>
      <c r="F465" s="38">
        <f>F467+F466</f>
        <v>2116.23</v>
      </c>
      <c r="G465" s="38">
        <f>G467+G466</f>
        <v>2283</v>
      </c>
      <c r="H465" s="38">
        <f>H467+H466</f>
        <v>2486.287</v>
      </c>
      <c r="I465" s="306"/>
      <c r="J465" s="306"/>
      <c r="K465" s="306"/>
      <c r="L465" s="306"/>
    </row>
    <row r="466" spans="1:12" ht="27">
      <c r="A466" s="37" t="s">
        <v>231</v>
      </c>
      <c r="B466" s="37" t="s">
        <v>77</v>
      </c>
      <c r="C466" s="37" t="s">
        <v>193</v>
      </c>
      <c r="D466" s="217" t="s">
        <v>372</v>
      </c>
      <c r="E466" s="37" t="s">
        <v>177</v>
      </c>
      <c r="F466" s="38">
        <v>26.23</v>
      </c>
      <c r="G466" s="38">
        <v>33</v>
      </c>
      <c r="H466" s="38">
        <v>36.287</v>
      </c>
      <c r="I466" s="306"/>
      <c r="J466" s="306"/>
      <c r="K466" s="306"/>
      <c r="L466" s="306"/>
    </row>
    <row r="467" spans="1:12" ht="27.75">
      <c r="A467" s="217" t="s">
        <v>433</v>
      </c>
      <c r="B467" s="37" t="s">
        <v>77</v>
      </c>
      <c r="C467" s="37" t="s">
        <v>193</v>
      </c>
      <c r="D467" s="217" t="s">
        <v>372</v>
      </c>
      <c r="E467" s="37" t="s">
        <v>78</v>
      </c>
      <c r="F467" s="43">
        <v>2090</v>
      </c>
      <c r="G467" s="43">
        <v>2250</v>
      </c>
      <c r="H467" s="43">
        <v>2450</v>
      </c>
      <c r="I467" s="306"/>
      <c r="J467" s="306"/>
      <c r="K467" s="306"/>
      <c r="L467" s="306"/>
    </row>
    <row r="468" spans="1:12" ht="46.5" customHeight="1">
      <c r="A468" s="214" t="s">
        <v>211</v>
      </c>
      <c r="B468" s="37" t="s">
        <v>77</v>
      </c>
      <c r="C468" s="37" t="s">
        <v>193</v>
      </c>
      <c r="D468" s="217" t="s">
        <v>373</v>
      </c>
      <c r="E468" s="37"/>
      <c r="F468" s="38">
        <f>F470+F469</f>
        <v>137.449</v>
      </c>
      <c r="G468" s="38">
        <f>G470+G469</f>
        <v>149.733</v>
      </c>
      <c r="H468" s="38">
        <f>H470+H469</f>
        <v>156.472</v>
      </c>
      <c r="I468" s="306"/>
      <c r="J468" s="306"/>
      <c r="K468" s="306"/>
      <c r="L468" s="306"/>
    </row>
    <row r="469" spans="1:12" ht="33" customHeight="1">
      <c r="A469" s="37" t="s">
        <v>231</v>
      </c>
      <c r="B469" s="37" t="s">
        <v>77</v>
      </c>
      <c r="C469" s="37" t="s">
        <v>193</v>
      </c>
      <c r="D469" s="217" t="s">
        <v>373</v>
      </c>
      <c r="E469" s="37" t="s">
        <v>177</v>
      </c>
      <c r="F469" s="38">
        <v>2.449</v>
      </c>
      <c r="G469" s="38">
        <v>4.733</v>
      </c>
      <c r="H469" s="38">
        <v>5.472</v>
      </c>
      <c r="I469" s="306"/>
      <c r="J469" s="306"/>
      <c r="K469" s="306"/>
      <c r="L469" s="306"/>
    </row>
    <row r="470" spans="1:12" ht="27.75">
      <c r="A470" s="217" t="s">
        <v>433</v>
      </c>
      <c r="B470" s="37" t="s">
        <v>77</v>
      </c>
      <c r="C470" s="37" t="s">
        <v>193</v>
      </c>
      <c r="D470" s="217" t="s">
        <v>373</v>
      </c>
      <c r="E470" s="37" t="s">
        <v>78</v>
      </c>
      <c r="F470" s="43">
        <v>135</v>
      </c>
      <c r="G470" s="43">
        <v>145</v>
      </c>
      <c r="H470" s="43">
        <v>151</v>
      </c>
      <c r="I470" s="306"/>
      <c r="J470" s="306"/>
      <c r="K470" s="306"/>
      <c r="L470" s="306"/>
    </row>
    <row r="471" spans="1:12" ht="42" customHeight="1">
      <c r="A471" s="217" t="s">
        <v>130</v>
      </c>
      <c r="B471" s="37" t="s">
        <v>77</v>
      </c>
      <c r="C471" s="217" t="s">
        <v>193</v>
      </c>
      <c r="D471" s="217" t="s">
        <v>374</v>
      </c>
      <c r="E471" s="37"/>
      <c r="F471" s="38">
        <f>F473+F472</f>
        <v>547.529</v>
      </c>
      <c r="G471" s="38">
        <f>G473+G472</f>
        <v>547.529</v>
      </c>
      <c r="H471" s="38">
        <f>H473+H472</f>
        <v>547.528</v>
      </c>
      <c r="I471" s="306"/>
      <c r="J471" s="306"/>
      <c r="K471" s="306"/>
      <c r="L471" s="306"/>
    </row>
    <row r="472" spans="1:12" ht="30" customHeight="1">
      <c r="A472" s="37" t="s">
        <v>231</v>
      </c>
      <c r="B472" s="37" t="s">
        <v>77</v>
      </c>
      <c r="C472" s="37" t="s">
        <v>193</v>
      </c>
      <c r="D472" s="217" t="s">
        <v>374</v>
      </c>
      <c r="E472" s="37" t="s">
        <v>177</v>
      </c>
      <c r="F472" s="38">
        <v>12.529</v>
      </c>
      <c r="G472" s="38">
        <v>12.529</v>
      </c>
      <c r="H472" s="38">
        <v>12.528</v>
      </c>
      <c r="I472" s="306"/>
      <c r="J472" s="306"/>
      <c r="K472" s="306"/>
      <c r="L472" s="306"/>
    </row>
    <row r="473" spans="1:12" ht="27.75">
      <c r="A473" s="217" t="s">
        <v>433</v>
      </c>
      <c r="B473" s="37" t="s">
        <v>77</v>
      </c>
      <c r="C473" s="37" t="s">
        <v>193</v>
      </c>
      <c r="D473" s="217" t="s">
        <v>374</v>
      </c>
      <c r="E473" s="37" t="s">
        <v>78</v>
      </c>
      <c r="F473" s="43">
        <v>535</v>
      </c>
      <c r="G473" s="43">
        <v>535</v>
      </c>
      <c r="H473" s="43">
        <v>535</v>
      </c>
      <c r="I473" s="306"/>
      <c r="J473" s="306"/>
      <c r="K473" s="306"/>
      <c r="L473" s="306"/>
    </row>
    <row r="474" spans="1:12" ht="45" customHeight="1">
      <c r="A474" s="272" t="s">
        <v>395</v>
      </c>
      <c r="B474" s="224" t="s">
        <v>77</v>
      </c>
      <c r="C474" s="224" t="s">
        <v>193</v>
      </c>
      <c r="D474" s="224" t="s">
        <v>619</v>
      </c>
      <c r="E474" s="39"/>
      <c r="F474" s="97">
        <f aca="true" t="shared" si="48" ref="F474:H475">F475</f>
        <v>973.543</v>
      </c>
      <c r="G474" s="40">
        <f t="shared" si="48"/>
        <v>973.543</v>
      </c>
      <c r="H474" s="40">
        <f t="shared" si="48"/>
        <v>973.543</v>
      </c>
      <c r="I474" s="306"/>
      <c r="J474" s="306"/>
      <c r="K474" s="306"/>
      <c r="L474" s="306"/>
    </row>
    <row r="475" spans="1:12" ht="111" customHeight="1">
      <c r="A475" s="273" t="s">
        <v>366</v>
      </c>
      <c r="B475" s="217" t="s">
        <v>77</v>
      </c>
      <c r="C475" s="217" t="s">
        <v>193</v>
      </c>
      <c r="D475" s="217" t="s">
        <v>400</v>
      </c>
      <c r="E475" s="37"/>
      <c r="F475" s="38">
        <f t="shared" si="48"/>
        <v>973.543</v>
      </c>
      <c r="G475" s="38">
        <f t="shared" si="48"/>
        <v>973.543</v>
      </c>
      <c r="H475" s="38">
        <f t="shared" si="48"/>
        <v>973.543</v>
      </c>
      <c r="I475" s="306"/>
      <c r="J475" s="306"/>
      <c r="K475" s="306"/>
      <c r="L475" s="306"/>
    </row>
    <row r="476" spans="1:12" ht="60" customHeight="1">
      <c r="A476" s="217" t="s">
        <v>236</v>
      </c>
      <c r="B476" s="217" t="s">
        <v>77</v>
      </c>
      <c r="C476" s="217" t="s">
        <v>193</v>
      </c>
      <c r="D476" s="217" t="s">
        <v>367</v>
      </c>
      <c r="E476" s="37"/>
      <c r="F476" s="38">
        <f>F478+F477</f>
        <v>973.543</v>
      </c>
      <c r="G476" s="38">
        <f>G478+G477</f>
        <v>973.543</v>
      </c>
      <c r="H476" s="38">
        <f>H478+H477</f>
        <v>973.543</v>
      </c>
      <c r="I476" s="306"/>
      <c r="J476" s="306"/>
      <c r="K476" s="306"/>
      <c r="L476" s="306"/>
    </row>
    <row r="477" spans="1:12" ht="32.25" customHeight="1">
      <c r="A477" s="37" t="s">
        <v>231</v>
      </c>
      <c r="B477" s="37" t="s">
        <v>77</v>
      </c>
      <c r="C477" s="37" t="s">
        <v>193</v>
      </c>
      <c r="D477" s="217" t="s">
        <v>367</v>
      </c>
      <c r="E477" s="37" t="s">
        <v>177</v>
      </c>
      <c r="F477" s="38">
        <v>2</v>
      </c>
      <c r="G477" s="38">
        <v>2</v>
      </c>
      <c r="H477" s="38">
        <v>2</v>
      </c>
      <c r="I477" s="306"/>
      <c r="J477" s="306"/>
      <c r="K477" s="306"/>
      <c r="L477" s="306"/>
    </row>
    <row r="478" spans="1:12" ht="27.75">
      <c r="A478" s="217" t="s">
        <v>433</v>
      </c>
      <c r="B478" s="37" t="s">
        <v>77</v>
      </c>
      <c r="C478" s="37" t="s">
        <v>193</v>
      </c>
      <c r="D478" s="217" t="s">
        <v>367</v>
      </c>
      <c r="E478" s="37" t="s">
        <v>78</v>
      </c>
      <c r="F478" s="43">
        <v>971.543</v>
      </c>
      <c r="G478" s="43">
        <v>971.543</v>
      </c>
      <c r="H478" s="43">
        <v>971.543</v>
      </c>
      <c r="I478" s="306"/>
      <c r="J478" s="306"/>
      <c r="K478" s="306"/>
      <c r="L478" s="306"/>
    </row>
    <row r="479" spans="1:12" ht="87.75" customHeight="1">
      <c r="A479" s="224" t="s">
        <v>308</v>
      </c>
      <c r="B479" s="39" t="s">
        <v>77</v>
      </c>
      <c r="C479" s="39" t="s">
        <v>193</v>
      </c>
      <c r="D479" s="224" t="s">
        <v>49</v>
      </c>
      <c r="E479" s="39"/>
      <c r="F479" s="57">
        <f>F480</f>
        <v>217.374</v>
      </c>
      <c r="G479" s="43"/>
      <c r="H479" s="43"/>
      <c r="I479" s="306"/>
      <c r="J479" s="306"/>
      <c r="K479" s="306"/>
      <c r="L479" s="306"/>
    </row>
    <row r="480" spans="1:12" ht="149.25" customHeight="1">
      <c r="A480" s="251" t="s">
        <v>311</v>
      </c>
      <c r="B480" s="37" t="s">
        <v>77</v>
      </c>
      <c r="C480" s="37" t="s">
        <v>193</v>
      </c>
      <c r="D480" s="217" t="s">
        <v>627</v>
      </c>
      <c r="E480" s="37"/>
      <c r="F480" s="43">
        <f>F481</f>
        <v>217.374</v>
      </c>
      <c r="G480" s="43"/>
      <c r="H480" s="43"/>
      <c r="I480" s="306"/>
      <c r="J480" s="306"/>
      <c r="K480" s="306"/>
      <c r="L480" s="306"/>
    </row>
    <row r="481" spans="1:12" ht="31.5" customHeight="1">
      <c r="A481" s="217" t="s">
        <v>310</v>
      </c>
      <c r="B481" s="37" t="s">
        <v>77</v>
      </c>
      <c r="C481" s="37" t="s">
        <v>193</v>
      </c>
      <c r="D481" s="217" t="s">
        <v>309</v>
      </c>
      <c r="E481" s="37"/>
      <c r="F481" s="43">
        <f>F482</f>
        <v>217.374</v>
      </c>
      <c r="G481" s="43"/>
      <c r="H481" s="43"/>
      <c r="I481" s="306"/>
      <c r="J481" s="306"/>
      <c r="K481" s="306"/>
      <c r="L481" s="306"/>
    </row>
    <row r="482" spans="1:12" ht="27.75">
      <c r="A482" s="217" t="s">
        <v>433</v>
      </c>
      <c r="B482" s="37" t="s">
        <v>77</v>
      </c>
      <c r="C482" s="37" t="s">
        <v>193</v>
      </c>
      <c r="D482" s="217" t="s">
        <v>309</v>
      </c>
      <c r="E482" s="37" t="s">
        <v>78</v>
      </c>
      <c r="F482" s="43">
        <v>217.374</v>
      </c>
      <c r="G482" s="43"/>
      <c r="H482" s="43"/>
      <c r="I482" s="306"/>
      <c r="J482" s="306"/>
      <c r="K482" s="306"/>
      <c r="L482" s="306"/>
    </row>
    <row r="483" spans="1:12" ht="100.5">
      <c r="A483" s="205" t="s">
        <v>93</v>
      </c>
      <c r="B483" s="41" t="s">
        <v>77</v>
      </c>
      <c r="C483" s="41" t="s">
        <v>193</v>
      </c>
      <c r="D483" s="218" t="s">
        <v>92</v>
      </c>
      <c r="E483" s="41"/>
      <c r="F483" s="55">
        <f>F484</f>
        <v>50</v>
      </c>
      <c r="G483" s="43"/>
      <c r="H483" s="43"/>
      <c r="I483" s="306"/>
      <c r="J483" s="306"/>
      <c r="K483" s="306"/>
      <c r="L483" s="306"/>
    </row>
    <row r="484" spans="1:12" ht="90">
      <c r="A484" s="219" t="s">
        <v>94</v>
      </c>
      <c r="B484" s="37" t="s">
        <v>77</v>
      </c>
      <c r="C484" s="37" t="s">
        <v>193</v>
      </c>
      <c r="D484" s="217" t="s">
        <v>91</v>
      </c>
      <c r="E484" s="37"/>
      <c r="F484" s="43">
        <f>F485</f>
        <v>50</v>
      </c>
      <c r="G484" s="43"/>
      <c r="H484" s="43"/>
      <c r="I484" s="306"/>
      <c r="J484" s="306"/>
      <c r="K484" s="306"/>
      <c r="L484" s="306"/>
    </row>
    <row r="485" spans="1:12" ht="27.75">
      <c r="A485" s="217" t="s">
        <v>95</v>
      </c>
      <c r="B485" s="37" t="s">
        <v>77</v>
      </c>
      <c r="C485" s="37" t="s">
        <v>193</v>
      </c>
      <c r="D485" s="217" t="s">
        <v>96</v>
      </c>
      <c r="E485" s="37"/>
      <c r="F485" s="43">
        <f>F486</f>
        <v>50</v>
      </c>
      <c r="G485" s="43"/>
      <c r="H485" s="43"/>
      <c r="I485" s="306"/>
      <c r="J485" s="306"/>
      <c r="K485" s="306"/>
      <c r="L485" s="306"/>
    </row>
    <row r="486" spans="1:12" ht="27.75">
      <c r="A486" s="217" t="s">
        <v>433</v>
      </c>
      <c r="B486" s="37" t="s">
        <v>77</v>
      </c>
      <c r="C486" s="37" t="s">
        <v>193</v>
      </c>
      <c r="D486" s="217" t="s">
        <v>96</v>
      </c>
      <c r="E486" s="37" t="s">
        <v>78</v>
      </c>
      <c r="F486" s="43">
        <v>50</v>
      </c>
      <c r="G486" s="43"/>
      <c r="H486" s="43"/>
      <c r="I486" s="306"/>
      <c r="J486" s="306"/>
      <c r="K486" s="306"/>
      <c r="L486" s="306"/>
    </row>
    <row r="487" spans="1:12" ht="15">
      <c r="A487" s="41" t="s">
        <v>212</v>
      </c>
      <c r="B487" s="41">
        <v>10</v>
      </c>
      <c r="C487" s="41" t="s">
        <v>194</v>
      </c>
      <c r="D487" s="41"/>
      <c r="E487" s="41"/>
      <c r="F487" s="54">
        <f>F488+F492</f>
        <v>7302.835999999999</v>
      </c>
      <c r="G487" s="42">
        <f>G492+G488</f>
        <v>7319.364</v>
      </c>
      <c r="H487" s="42">
        <f>H492+H488</f>
        <v>7250.994000000001</v>
      </c>
      <c r="I487" s="306"/>
      <c r="J487" s="306"/>
      <c r="K487" s="306"/>
      <c r="L487" s="306"/>
    </row>
    <row r="488" spans="1:12" ht="63">
      <c r="A488" s="266" t="s">
        <v>31</v>
      </c>
      <c r="B488" s="41" t="s">
        <v>77</v>
      </c>
      <c r="C488" s="41" t="s">
        <v>194</v>
      </c>
      <c r="D488" s="41" t="s">
        <v>50</v>
      </c>
      <c r="E488" s="41"/>
      <c r="F488" s="54">
        <f aca="true" t="shared" si="49" ref="F488:H490">F489</f>
        <v>1671.886</v>
      </c>
      <c r="G488" s="45">
        <f t="shared" si="49"/>
        <v>1671.886</v>
      </c>
      <c r="H488" s="45">
        <f t="shared" si="49"/>
        <v>1671.886</v>
      </c>
      <c r="I488" s="306"/>
      <c r="J488" s="306"/>
      <c r="K488" s="306"/>
      <c r="L488" s="306"/>
    </row>
    <row r="489" spans="1:12" ht="71.25">
      <c r="A489" s="206" t="s">
        <v>576</v>
      </c>
      <c r="B489" s="39" t="s">
        <v>77</v>
      </c>
      <c r="C489" s="39" t="s">
        <v>194</v>
      </c>
      <c r="D489" s="39" t="s">
        <v>571</v>
      </c>
      <c r="E489" s="39"/>
      <c r="F489" s="40">
        <f t="shared" si="49"/>
        <v>1671.886</v>
      </c>
      <c r="G489" s="283">
        <f t="shared" si="49"/>
        <v>1671.886</v>
      </c>
      <c r="H489" s="283">
        <f t="shared" si="49"/>
        <v>1671.886</v>
      </c>
      <c r="I489" s="306"/>
      <c r="J489" s="306"/>
      <c r="K489" s="306"/>
      <c r="L489" s="306"/>
    </row>
    <row r="490" spans="1:12" ht="27">
      <c r="A490" s="37" t="s">
        <v>396</v>
      </c>
      <c r="B490" s="37" t="s">
        <v>77</v>
      </c>
      <c r="C490" s="37" t="s">
        <v>194</v>
      </c>
      <c r="D490" s="37" t="s">
        <v>375</v>
      </c>
      <c r="E490" s="41"/>
      <c r="F490" s="42">
        <f t="shared" si="49"/>
        <v>1671.886</v>
      </c>
      <c r="G490" s="45">
        <f t="shared" si="49"/>
        <v>1671.886</v>
      </c>
      <c r="H490" s="45">
        <f t="shared" si="49"/>
        <v>1671.886</v>
      </c>
      <c r="I490" s="306"/>
      <c r="J490" s="306"/>
      <c r="K490" s="306"/>
      <c r="L490" s="306"/>
    </row>
    <row r="491" spans="1:12" ht="27.75">
      <c r="A491" s="217" t="s">
        <v>433</v>
      </c>
      <c r="B491" s="37" t="s">
        <v>77</v>
      </c>
      <c r="C491" s="37" t="s">
        <v>194</v>
      </c>
      <c r="D491" s="37" t="s">
        <v>375</v>
      </c>
      <c r="E491" s="37" t="s">
        <v>78</v>
      </c>
      <c r="F491" s="38">
        <v>1671.886</v>
      </c>
      <c r="G491" s="296">
        <v>1671.886</v>
      </c>
      <c r="H491" s="296">
        <v>1671.886</v>
      </c>
      <c r="I491" s="306"/>
      <c r="J491" s="306"/>
      <c r="K491" s="306"/>
      <c r="L491" s="306"/>
    </row>
    <row r="492" spans="1:12" ht="57">
      <c r="A492" s="209" t="s">
        <v>180</v>
      </c>
      <c r="B492" s="39" t="s">
        <v>77</v>
      </c>
      <c r="C492" s="39" t="s">
        <v>194</v>
      </c>
      <c r="D492" s="39" t="s">
        <v>617</v>
      </c>
      <c r="E492" s="39"/>
      <c r="F492" s="97">
        <f aca="true" t="shared" si="50" ref="F492:H493">F493</f>
        <v>5630.95</v>
      </c>
      <c r="G492" s="283">
        <f t="shared" si="50"/>
        <v>5647.478</v>
      </c>
      <c r="H492" s="283">
        <f t="shared" si="50"/>
        <v>5579.108</v>
      </c>
      <c r="I492" s="306"/>
      <c r="J492" s="306"/>
      <c r="K492" s="306"/>
      <c r="L492" s="306"/>
    </row>
    <row r="493" spans="1:12" ht="93.75" customHeight="1">
      <c r="A493" s="217" t="s">
        <v>183</v>
      </c>
      <c r="B493" s="37" t="s">
        <v>77</v>
      </c>
      <c r="C493" s="37" t="s">
        <v>194</v>
      </c>
      <c r="D493" s="37" t="s">
        <v>563</v>
      </c>
      <c r="E493" s="37"/>
      <c r="F493" s="38">
        <f t="shared" si="50"/>
        <v>5630.95</v>
      </c>
      <c r="G493" s="296">
        <f t="shared" si="50"/>
        <v>5647.478</v>
      </c>
      <c r="H493" s="296">
        <f t="shared" si="50"/>
        <v>5579.108</v>
      </c>
      <c r="I493" s="306"/>
      <c r="J493" s="306"/>
      <c r="K493" s="306"/>
      <c r="L493" s="306"/>
    </row>
    <row r="494" spans="1:12" ht="52.5" customHeight="1">
      <c r="A494" s="37" t="s">
        <v>224</v>
      </c>
      <c r="B494" s="37">
        <v>10</v>
      </c>
      <c r="C494" s="37" t="s">
        <v>194</v>
      </c>
      <c r="D494" s="37" t="s">
        <v>376</v>
      </c>
      <c r="E494" s="37"/>
      <c r="F494" s="38">
        <f>F495+F496</f>
        <v>5630.95</v>
      </c>
      <c r="G494" s="296">
        <f>G495+G496</f>
        <v>5647.478</v>
      </c>
      <c r="H494" s="296">
        <v>5579.108</v>
      </c>
      <c r="I494" s="306"/>
      <c r="J494" s="306"/>
      <c r="K494" s="306"/>
      <c r="L494" s="306"/>
    </row>
    <row r="495" spans="1:12" ht="27" hidden="1">
      <c r="A495" s="37" t="s">
        <v>231</v>
      </c>
      <c r="B495" s="37" t="s">
        <v>77</v>
      </c>
      <c r="C495" s="37" t="s">
        <v>194</v>
      </c>
      <c r="D495" s="37" t="s">
        <v>376</v>
      </c>
      <c r="E495" s="37" t="s">
        <v>613</v>
      </c>
      <c r="F495" s="43"/>
      <c r="G495" s="43">
        <v>913.5</v>
      </c>
      <c r="H495" s="43">
        <v>913.5</v>
      </c>
      <c r="I495" s="306"/>
      <c r="J495" s="306"/>
      <c r="K495" s="306"/>
      <c r="L495" s="306"/>
    </row>
    <row r="496" spans="1:12" ht="21.75" customHeight="1">
      <c r="A496" s="37" t="s">
        <v>254</v>
      </c>
      <c r="B496" s="37" t="s">
        <v>77</v>
      </c>
      <c r="C496" s="37" t="s">
        <v>194</v>
      </c>
      <c r="D496" s="37" t="s">
        <v>376</v>
      </c>
      <c r="E496" s="37" t="s">
        <v>78</v>
      </c>
      <c r="F496" s="43">
        <v>5630.95</v>
      </c>
      <c r="G496" s="43">
        <v>4733.978</v>
      </c>
      <c r="H496" s="43">
        <v>4674.308</v>
      </c>
      <c r="I496" s="306"/>
      <c r="J496" s="306"/>
      <c r="K496" s="306"/>
      <c r="L496" s="306"/>
    </row>
    <row r="497" spans="1:12" ht="15">
      <c r="A497" s="41" t="s">
        <v>225</v>
      </c>
      <c r="B497" s="41" t="s">
        <v>76</v>
      </c>
      <c r="C497" s="37"/>
      <c r="D497" s="37"/>
      <c r="E497" s="37"/>
      <c r="F497" s="54">
        <f aca="true" t="shared" si="51" ref="F497:H501">F498</f>
        <v>1144.5</v>
      </c>
      <c r="G497" s="42">
        <f t="shared" si="51"/>
        <v>330</v>
      </c>
      <c r="H497" s="42">
        <f t="shared" si="51"/>
        <v>370</v>
      </c>
      <c r="I497" s="306"/>
      <c r="J497" s="306"/>
      <c r="K497" s="306"/>
      <c r="L497" s="306"/>
    </row>
    <row r="498" spans="1:12" ht="15">
      <c r="A498" s="39" t="s">
        <v>226</v>
      </c>
      <c r="B498" s="41">
        <v>11</v>
      </c>
      <c r="C498" s="41" t="s">
        <v>252</v>
      </c>
      <c r="D498" s="41"/>
      <c r="E498" s="37"/>
      <c r="F498" s="42">
        <f>F499+F506</f>
        <v>1144.5</v>
      </c>
      <c r="G498" s="42">
        <f t="shared" si="51"/>
        <v>330</v>
      </c>
      <c r="H498" s="42">
        <f t="shared" si="51"/>
        <v>370</v>
      </c>
      <c r="I498" s="306"/>
      <c r="J498" s="306"/>
      <c r="K498" s="306"/>
      <c r="L498" s="306"/>
    </row>
    <row r="499" spans="1:12" ht="72" customHeight="1">
      <c r="A499" s="248" t="s">
        <v>348</v>
      </c>
      <c r="B499" s="225">
        <v>11</v>
      </c>
      <c r="C499" s="225" t="s">
        <v>252</v>
      </c>
      <c r="D499" s="225" t="s">
        <v>673</v>
      </c>
      <c r="E499" s="225"/>
      <c r="F499" s="98">
        <f>F500</f>
        <v>839.5</v>
      </c>
      <c r="G499" s="100">
        <f t="shared" si="51"/>
        <v>330</v>
      </c>
      <c r="H499" s="100">
        <f t="shared" si="51"/>
        <v>370</v>
      </c>
      <c r="I499" s="306"/>
      <c r="J499" s="306"/>
      <c r="K499" s="306"/>
      <c r="L499" s="306"/>
    </row>
    <row r="500" spans="1:12" ht="93.75" customHeight="1">
      <c r="A500" s="214" t="s">
        <v>676</v>
      </c>
      <c r="B500" s="37" t="s">
        <v>76</v>
      </c>
      <c r="C500" s="37" t="s">
        <v>252</v>
      </c>
      <c r="D500" s="37" t="s">
        <v>677</v>
      </c>
      <c r="E500" s="37"/>
      <c r="F500" s="38">
        <f>F501+F503</f>
        <v>839.5</v>
      </c>
      <c r="G500" s="38">
        <f t="shared" si="51"/>
        <v>330</v>
      </c>
      <c r="H500" s="38">
        <f t="shared" si="51"/>
        <v>370</v>
      </c>
      <c r="I500" s="306"/>
      <c r="J500" s="306"/>
      <c r="K500" s="306"/>
      <c r="L500" s="306"/>
    </row>
    <row r="501" spans="1:12" ht="72.75" customHeight="1">
      <c r="A501" s="246" t="s">
        <v>616</v>
      </c>
      <c r="B501" s="37" t="s">
        <v>76</v>
      </c>
      <c r="C501" s="37" t="s">
        <v>252</v>
      </c>
      <c r="D501" s="37" t="s">
        <v>524</v>
      </c>
      <c r="E501" s="37"/>
      <c r="F501" s="43">
        <f>F502</f>
        <v>300</v>
      </c>
      <c r="G501" s="288">
        <f t="shared" si="51"/>
        <v>330</v>
      </c>
      <c r="H501" s="288">
        <f t="shared" si="51"/>
        <v>370</v>
      </c>
      <c r="I501" s="306"/>
      <c r="J501" s="306"/>
      <c r="K501" s="306"/>
      <c r="L501" s="306"/>
    </row>
    <row r="502" spans="1:12" ht="34.5" customHeight="1">
      <c r="A502" s="37" t="s">
        <v>231</v>
      </c>
      <c r="B502" s="37" t="s">
        <v>76</v>
      </c>
      <c r="C502" s="37" t="s">
        <v>252</v>
      </c>
      <c r="D502" s="37" t="s">
        <v>524</v>
      </c>
      <c r="E502" s="37" t="s">
        <v>177</v>
      </c>
      <c r="F502" s="43">
        <v>300</v>
      </c>
      <c r="G502" s="288">
        <v>330</v>
      </c>
      <c r="H502" s="288">
        <v>370</v>
      </c>
      <c r="I502" s="306"/>
      <c r="J502" s="306"/>
      <c r="K502" s="306"/>
      <c r="L502" s="306"/>
    </row>
    <row r="503" spans="1:12" ht="49.5" customHeight="1">
      <c r="A503" s="37" t="s">
        <v>271</v>
      </c>
      <c r="B503" s="37" t="s">
        <v>76</v>
      </c>
      <c r="C503" s="37" t="s">
        <v>252</v>
      </c>
      <c r="D503" s="37" t="s">
        <v>272</v>
      </c>
      <c r="E503" s="37"/>
      <c r="F503" s="43">
        <f>F505+F504</f>
        <v>539.5</v>
      </c>
      <c r="G503" s="288"/>
      <c r="H503" s="288"/>
      <c r="I503" s="306"/>
      <c r="J503" s="306"/>
      <c r="K503" s="306"/>
      <c r="L503" s="306"/>
    </row>
    <row r="504" spans="1:12" ht="28.5" customHeight="1">
      <c r="A504" s="37" t="s">
        <v>231</v>
      </c>
      <c r="B504" s="37" t="s">
        <v>76</v>
      </c>
      <c r="C504" s="37" t="s">
        <v>252</v>
      </c>
      <c r="D504" s="37" t="s">
        <v>272</v>
      </c>
      <c r="E504" s="37" t="s">
        <v>177</v>
      </c>
      <c r="F504" s="43">
        <v>54.5</v>
      </c>
      <c r="G504" s="288"/>
      <c r="H504" s="288"/>
      <c r="I504" s="306"/>
      <c r="J504" s="306"/>
      <c r="K504" s="306"/>
      <c r="L504" s="306"/>
    </row>
    <row r="505" spans="1:12" ht="18" customHeight="1">
      <c r="A505" s="37" t="s">
        <v>220</v>
      </c>
      <c r="B505" s="37" t="s">
        <v>76</v>
      </c>
      <c r="C505" s="37" t="s">
        <v>252</v>
      </c>
      <c r="D505" s="37" t="s">
        <v>272</v>
      </c>
      <c r="E505" s="37" t="s">
        <v>171</v>
      </c>
      <c r="F505" s="43">
        <v>485</v>
      </c>
      <c r="G505" s="288"/>
      <c r="H505" s="288"/>
      <c r="I505" s="306"/>
      <c r="J505" s="306"/>
      <c r="K505" s="306"/>
      <c r="L505" s="306"/>
    </row>
    <row r="506" spans="1:12" ht="37.5" customHeight="1">
      <c r="A506" s="205" t="s">
        <v>128</v>
      </c>
      <c r="B506" s="41" t="s">
        <v>76</v>
      </c>
      <c r="C506" s="41" t="s">
        <v>252</v>
      </c>
      <c r="D506" s="41" t="s">
        <v>551</v>
      </c>
      <c r="E506" s="41"/>
      <c r="F506" s="55">
        <f>F507</f>
        <v>305</v>
      </c>
      <c r="G506" s="288"/>
      <c r="H506" s="288"/>
      <c r="I506" s="306"/>
      <c r="J506" s="306"/>
      <c r="K506" s="306"/>
      <c r="L506" s="306"/>
    </row>
    <row r="507" spans="1:12" ht="38.25" customHeight="1">
      <c r="A507" s="206" t="s">
        <v>552</v>
      </c>
      <c r="B507" s="41" t="s">
        <v>76</v>
      </c>
      <c r="C507" s="41" t="s">
        <v>252</v>
      </c>
      <c r="D507" s="41" t="s">
        <v>553</v>
      </c>
      <c r="E507" s="41"/>
      <c r="F507" s="46">
        <f>F508</f>
        <v>305</v>
      </c>
      <c r="G507" s="288"/>
      <c r="H507" s="288"/>
      <c r="I507" s="306"/>
      <c r="J507" s="306"/>
      <c r="K507" s="306"/>
      <c r="L507" s="306"/>
    </row>
    <row r="508" spans="1:12" ht="51" customHeight="1">
      <c r="A508" s="246" t="s">
        <v>616</v>
      </c>
      <c r="B508" s="37" t="s">
        <v>76</v>
      </c>
      <c r="C508" s="37" t="s">
        <v>252</v>
      </c>
      <c r="D508" s="37" t="s">
        <v>487</v>
      </c>
      <c r="E508" s="37"/>
      <c r="F508" s="43">
        <f>F509</f>
        <v>305</v>
      </c>
      <c r="G508" s="288"/>
      <c r="H508" s="288"/>
      <c r="I508" s="306"/>
      <c r="J508" s="306"/>
      <c r="K508" s="306"/>
      <c r="L508" s="306"/>
    </row>
    <row r="509" spans="1:12" ht="39" customHeight="1">
      <c r="A509" s="37" t="s">
        <v>231</v>
      </c>
      <c r="B509" s="37" t="s">
        <v>76</v>
      </c>
      <c r="C509" s="37" t="s">
        <v>252</v>
      </c>
      <c r="D509" s="37" t="s">
        <v>487</v>
      </c>
      <c r="E509" s="37" t="s">
        <v>177</v>
      </c>
      <c r="F509" s="43">
        <v>305</v>
      </c>
      <c r="G509" s="288"/>
      <c r="H509" s="288"/>
      <c r="I509" s="306"/>
      <c r="J509" s="306"/>
      <c r="K509" s="306"/>
      <c r="L509" s="306"/>
    </row>
    <row r="510" spans="1:12" ht="54.75">
      <c r="A510" s="213" t="s">
        <v>129</v>
      </c>
      <c r="B510" s="41">
        <v>14</v>
      </c>
      <c r="C510" s="41"/>
      <c r="D510" s="41"/>
      <c r="E510" s="41"/>
      <c r="F510" s="54">
        <f>F511+F516</f>
        <v>6474.113</v>
      </c>
      <c r="G510" s="45">
        <f>G511+G516</f>
        <v>5174.937</v>
      </c>
      <c r="H510" s="45">
        <f>H511+H516</f>
        <v>3080.32</v>
      </c>
      <c r="I510" s="306"/>
      <c r="J510" s="306"/>
      <c r="K510" s="306"/>
      <c r="L510" s="306"/>
    </row>
    <row r="511" spans="1:12" ht="42.75">
      <c r="A511" s="206" t="s">
        <v>398</v>
      </c>
      <c r="B511" s="206" t="s">
        <v>178</v>
      </c>
      <c r="C511" s="239" t="s">
        <v>251</v>
      </c>
      <c r="D511" s="206" t="s">
        <v>124</v>
      </c>
      <c r="E511" s="39"/>
      <c r="F511" s="97">
        <f aca="true" t="shared" si="52" ref="F511:H514">F512</f>
        <v>6142.113</v>
      </c>
      <c r="G511" s="283">
        <f t="shared" si="52"/>
        <v>5174.937</v>
      </c>
      <c r="H511" s="283">
        <f t="shared" si="52"/>
        <v>3080.32</v>
      </c>
      <c r="I511" s="306"/>
      <c r="J511" s="306"/>
      <c r="K511" s="306"/>
      <c r="L511" s="306"/>
    </row>
    <row r="512" spans="1:12" ht="30.75" customHeight="1">
      <c r="A512" s="205" t="s">
        <v>128</v>
      </c>
      <c r="B512" s="262" t="s">
        <v>178</v>
      </c>
      <c r="C512" s="243" t="s">
        <v>251</v>
      </c>
      <c r="D512" s="262" t="s">
        <v>551</v>
      </c>
      <c r="E512" s="39"/>
      <c r="F512" s="100">
        <f t="shared" si="52"/>
        <v>6142.113</v>
      </c>
      <c r="G512" s="305">
        <f t="shared" si="52"/>
        <v>5174.937</v>
      </c>
      <c r="H512" s="305">
        <f t="shared" si="52"/>
        <v>3080.32</v>
      </c>
      <c r="I512" s="306"/>
      <c r="J512" s="306"/>
      <c r="K512" s="306"/>
      <c r="L512" s="306"/>
    </row>
    <row r="513" spans="1:12" ht="36" customHeight="1">
      <c r="A513" s="206" t="s">
        <v>552</v>
      </c>
      <c r="B513" s="214" t="s">
        <v>178</v>
      </c>
      <c r="C513" s="240" t="s">
        <v>251</v>
      </c>
      <c r="D513" s="214" t="s">
        <v>553</v>
      </c>
      <c r="E513" s="41"/>
      <c r="F513" s="38">
        <f t="shared" si="52"/>
        <v>6142.113</v>
      </c>
      <c r="G513" s="296">
        <f t="shared" si="52"/>
        <v>5174.937</v>
      </c>
      <c r="H513" s="296">
        <f t="shared" si="52"/>
        <v>3080.32</v>
      </c>
      <c r="I513" s="306"/>
      <c r="J513" s="306"/>
      <c r="K513" s="306"/>
      <c r="L513" s="306"/>
    </row>
    <row r="514" spans="1:12" ht="57" customHeight="1">
      <c r="A514" s="214" t="s">
        <v>326</v>
      </c>
      <c r="B514" s="214" t="s">
        <v>178</v>
      </c>
      <c r="C514" s="240" t="s">
        <v>251</v>
      </c>
      <c r="D514" s="214" t="s">
        <v>88</v>
      </c>
      <c r="E514" s="41"/>
      <c r="F514" s="38">
        <f t="shared" si="52"/>
        <v>6142.113</v>
      </c>
      <c r="G514" s="296">
        <f t="shared" si="52"/>
        <v>5174.937</v>
      </c>
      <c r="H514" s="296">
        <f t="shared" si="52"/>
        <v>3080.32</v>
      </c>
      <c r="I514" s="306"/>
      <c r="J514" s="306"/>
      <c r="K514" s="306"/>
      <c r="L514" s="306"/>
    </row>
    <row r="515" spans="1:12" ht="15">
      <c r="A515" s="255" t="s">
        <v>659</v>
      </c>
      <c r="B515" s="37" t="s">
        <v>178</v>
      </c>
      <c r="C515" s="240" t="s">
        <v>251</v>
      </c>
      <c r="D515" s="214" t="s">
        <v>88</v>
      </c>
      <c r="E515" s="37" t="s">
        <v>179</v>
      </c>
      <c r="F515" s="43">
        <v>6142.113</v>
      </c>
      <c r="G515" s="288">
        <v>5174.937</v>
      </c>
      <c r="H515" s="288">
        <v>3080.32</v>
      </c>
      <c r="I515" s="306"/>
      <c r="J515" s="306"/>
      <c r="K515" s="306"/>
      <c r="L515" s="306"/>
    </row>
    <row r="516" spans="1:12" ht="27">
      <c r="A516" s="260" t="s">
        <v>56</v>
      </c>
      <c r="B516" s="41" t="s">
        <v>178</v>
      </c>
      <c r="C516" s="238" t="s">
        <v>193</v>
      </c>
      <c r="D516" s="213"/>
      <c r="E516" s="41"/>
      <c r="F516" s="46">
        <f>F517</f>
        <v>332</v>
      </c>
      <c r="G516" s="292">
        <f aca="true" t="shared" si="53" ref="G516:H518">G517</f>
        <v>0</v>
      </c>
      <c r="H516" s="292">
        <f t="shared" si="53"/>
        <v>0</v>
      </c>
      <c r="I516" s="306"/>
      <c r="J516" s="306"/>
      <c r="K516" s="306"/>
      <c r="L516" s="306"/>
    </row>
    <row r="517" spans="1:12" ht="32.25" customHeight="1">
      <c r="A517" s="205" t="s">
        <v>128</v>
      </c>
      <c r="B517" s="225" t="s">
        <v>178</v>
      </c>
      <c r="C517" s="243" t="s">
        <v>193</v>
      </c>
      <c r="D517" s="262" t="s">
        <v>551</v>
      </c>
      <c r="E517" s="225"/>
      <c r="F517" s="106">
        <f>F518</f>
        <v>332</v>
      </c>
      <c r="G517" s="290">
        <f t="shared" si="53"/>
        <v>0</v>
      </c>
      <c r="H517" s="290">
        <f t="shared" si="53"/>
        <v>0</v>
      </c>
      <c r="I517" s="306"/>
      <c r="J517" s="306"/>
      <c r="K517" s="306"/>
      <c r="L517" s="306"/>
    </row>
    <row r="518" spans="1:12" ht="28.5">
      <c r="A518" s="206" t="s">
        <v>552</v>
      </c>
      <c r="B518" s="37" t="s">
        <v>525</v>
      </c>
      <c r="C518" s="37" t="s">
        <v>193</v>
      </c>
      <c r="D518" s="263" t="s">
        <v>553</v>
      </c>
      <c r="E518" s="37"/>
      <c r="F518" s="43">
        <f>F519</f>
        <v>332</v>
      </c>
      <c r="G518" s="288">
        <f t="shared" si="53"/>
        <v>0</v>
      </c>
      <c r="H518" s="288">
        <f t="shared" si="53"/>
        <v>0</v>
      </c>
      <c r="I518" s="306"/>
      <c r="J518" s="306"/>
      <c r="K518" s="306"/>
      <c r="L518" s="306"/>
    </row>
    <row r="519" spans="1:12" ht="54.75">
      <c r="A519" s="246" t="s">
        <v>500</v>
      </c>
      <c r="B519" s="37" t="s">
        <v>178</v>
      </c>
      <c r="C519" s="37" t="s">
        <v>193</v>
      </c>
      <c r="D519" s="263" t="s">
        <v>87</v>
      </c>
      <c r="E519" s="37"/>
      <c r="F519" s="43">
        <f>F520</f>
        <v>332</v>
      </c>
      <c r="G519" s="288">
        <f>G520</f>
        <v>0</v>
      </c>
      <c r="H519" s="288">
        <f>H520</f>
        <v>0</v>
      </c>
      <c r="I519" s="306"/>
      <c r="J519" s="306"/>
      <c r="K519" s="306"/>
      <c r="L519" s="306"/>
    </row>
    <row r="520" spans="1:12" ht="17.25" customHeight="1">
      <c r="A520" s="255" t="s">
        <v>659</v>
      </c>
      <c r="B520" s="37" t="s">
        <v>178</v>
      </c>
      <c r="C520" s="37" t="s">
        <v>193</v>
      </c>
      <c r="D520" s="263" t="s">
        <v>87</v>
      </c>
      <c r="E520" s="37" t="s">
        <v>179</v>
      </c>
      <c r="F520" s="43">
        <v>332</v>
      </c>
      <c r="G520" s="43"/>
      <c r="H520" s="43"/>
      <c r="I520" s="306"/>
      <c r="J520" s="306"/>
      <c r="K520" s="306"/>
      <c r="L520" s="306"/>
    </row>
    <row r="521" spans="1:8" ht="15" hidden="1">
      <c r="A521" s="32" t="s">
        <v>255</v>
      </c>
      <c r="B521" s="323"/>
      <c r="C521" s="323"/>
      <c r="D521" s="324"/>
      <c r="E521" s="323"/>
      <c r="F521" s="325"/>
      <c r="G521" s="31">
        <v>7979.9</v>
      </c>
      <c r="H521" s="31">
        <v>14325.8</v>
      </c>
    </row>
    <row r="522" spans="1:6" ht="15">
      <c r="A522" s="326"/>
      <c r="B522" s="326"/>
      <c r="C522" s="326"/>
      <c r="D522" s="326"/>
      <c r="E522" s="326"/>
      <c r="F522" s="326"/>
    </row>
    <row r="523" spans="1:6" ht="15">
      <c r="A523" s="326"/>
      <c r="B523" s="326"/>
      <c r="C523" s="326"/>
      <c r="D523" s="326"/>
      <c r="E523" s="326"/>
      <c r="F523" s="326"/>
    </row>
    <row r="524" spans="1:6" ht="15">
      <c r="A524" s="326"/>
      <c r="B524" s="326"/>
      <c r="C524" s="326"/>
      <c r="D524" s="326"/>
      <c r="E524" s="326"/>
      <c r="F524" s="326"/>
    </row>
    <row r="525" spans="1:6" ht="15">
      <c r="A525" s="326"/>
      <c r="B525" s="326"/>
      <c r="C525" s="326"/>
      <c r="D525" s="326"/>
      <c r="E525" s="326"/>
      <c r="F525" s="326"/>
    </row>
    <row r="526" spans="1:6" ht="15">
      <c r="A526" s="326"/>
      <c r="B526" s="326"/>
      <c r="C526" s="326"/>
      <c r="D526" s="326"/>
      <c r="E526" s="326"/>
      <c r="F526" s="326"/>
    </row>
    <row r="527" spans="1:6" ht="15">
      <c r="A527" s="326"/>
      <c r="B527" s="326"/>
      <c r="C527" s="326"/>
      <c r="D527" s="326"/>
      <c r="E527" s="326"/>
      <c r="F527" s="326"/>
    </row>
    <row r="528" spans="1:6" ht="15">
      <c r="A528" s="326"/>
      <c r="B528" s="326"/>
      <c r="C528" s="326"/>
      <c r="D528" s="326"/>
      <c r="E528" s="326"/>
      <c r="F528" s="326"/>
    </row>
    <row r="529" spans="1:6" ht="15">
      <c r="A529" s="326"/>
      <c r="B529" s="326"/>
      <c r="C529" s="326"/>
      <c r="D529" s="326"/>
      <c r="E529" s="326"/>
      <c r="F529" s="326"/>
    </row>
    <row r="530" spans="1:6" ht="15">
      <c r="A530" s="326"/>
      <c r="B530" s="326"/>
      <c r="C530" s="326"/>
      <c r="D530" s="326"/>
      <c r="E530" s="326"/>
      <c r="F530" s="326"/>
    </row>
    <row r="531" spans="1:6" ht="15">
      <c r="A531" s="326"/>
      <c r="B531" s="326"/>
      <c r="C531" s="326"/>
      <c r="D531" s="326"/>
      <c r="E531" s="326"/>
      <c r="F531" s="326"/>
    </row>
    <row r="532" spans="1:6" ht="15">
      <c r="A532" s="326"/>
      <c r="B532" s="326"/>
      <c r="C532" s="326"/>
      <c r="D532" s="326"/>
      <c r="E532" s="326"/>
      <c r="F532" s="326"/>
    </row>
    <row r="533" spans="1:6" ht="15">
      <c r="A533" s="326"/>
      <c r="B533" s="326"/>
      <c r="C533" s="326"/>
      <c r="D533" s="326"/>
      <c r="E533" s="326"/>
      <c r="F533" s="326"/>
    </row>
    <row r="534" spans="1:6" ht="15">
      <c r="A534" s="326"/>
      <c r="B534" s="326"/>
      <c r="C534" s="326"/>
      <c r="D534" s="326"/>
      <c r="E534" s="326"/>
      <c r="F534" s="326"/>
    </row>
    <row r="535" spans="1:6" ht="15">
      <c r="A535" s="326"/>
      <c r="B535" s="326"/>
      <c r="C535" s="326"/>
      <c r="D535" s="326"/>
      <c r="E535" s="326"/>
      <c r="F535" s="326"/>
    </row>
    <row r="536" spans="1:6" ht="15">
      <c r="A536" s="326"/>
      <c r="B536" s="326"/>
      <c r="C536" s="326"/>
      <c r="D536" s="326"/>
      <c r="E536" s="326"/>
      <c r="F536" s="326"/>
    </row>
    <row r="537" spans="1:6" ht="15">
      <c r="A537" s="326"/>
      <c r="B537" s="326"/>
      <c r="C537" s="326"/>
      <c r="D537" s="326"/>
      <c r="E537" s="326"/>
      <c r="F537" s="326"/>
    </row>
    <row r="538" spans="1:6" ht="15">
      <c r="A538" s="326"/>
      <c r="B538" s="326"/>
      <c r="C538" s="326"/>
      <c r="D538" s="326"/>
      <c r="E538" s="326"/>
      <c r="F538" s="326"/>
    </row>
    <row r="539" spans="1:6" ht="15">
      <c r="A539" s="326"/>
      <c r="B539" s="326"/>
      <c r="C539" s="326"/>
      <c r="D539" s="326"/>
      <c r="E539" s="326"/>
      <c r="F539" s="326"/>
    </row>
    <row r="540" spans="1:6" ht="15">
      <c r="A540" s="326"/>
      <c r="B540" s="326"/>
      <c r="C540" s="326"/>
      <c r="D540" s="326"/>
      <c r="E540" s="326"/>
      <c r="F540" s="326"/>
    </row>
    <row r="541" spans="1:6" ht="15">
      <c r="A541" s="326"/>
      <c r="B541" s="326"/>
      <c r="C541" s="326"/>
      <c r="D541" s="326"/>
      <c r="E541" s="326"/>
      <c r="F541" s="326"/>
    </row>
    <row r="542" spans="1:6" ht="15">
      <c r="A542" s="326"/>
      <c r="B542" s="326"/>
      <c r="C542" s="326"/>
      <c r="D542" s="326"/>
      <c r="E542" s="326"/>
      <c r="F542" s="326"/>
    </row>
    <row r="543" spans="1:6" ht="15">
      <c r="A543" s="326"/>
      <c r="B543" s="326"/>
      <c r="C543" s="326"/>
      <c r="D543" s="326"/>
      <c r="E543" s="326"/>
      <c r="F543" s="326"/>
    </row>
    <row r="544" spans="1:6" ht="15">
      <c r="A544" s="326"/>
      <c r="B544" s="326"/>
      <c r="C544" s="326"/>
      <c r="D544" s="326"/>
      <c r="E544" s="326"/>
      <c r="F544" s="326"/>
    </row>
    <row r="545" spans="1:6" ht="15">
      <c r="A545" s="326"/>
      <c r="B545" s="326"/>
      <c r="C545" s="326"/>
      <c r="D545" s="326"/>
      <c r="E545" s="326"/>
      <c r="F545" s="326"/>
    </row>
    <row r="546" spans="1:6" ht="15">
      <c r="A546" s="326"/>
      <c r="B546" s="326"/>
      <c r="C546" s="326"/>
      <c r="D546" s="326"/>
      <c r="E546" s="326"/>
      <c r="F546" s="326"/>
    </row>
    <row r="547" spans="1:6" ht="15">
      <c r="A547" s="326"/>
      <c r="B547" s="326"/>
      <c r="C547" s="326"/>
      <c r="D547" s="326"/>
      <c r="E547" s="326"/>
      <c r="F547" s="326"/>
    </row>
    <row r="548" spans="1:6" ht="15">
      <c r="A548" s="326"/>
      <c r="B548" s="326"/>
      <c r="C548" s="326"/>
      <c r="D548" s="326"/>
      <c r="E548" s="326"/>
      <c r="F548" s="326"/>
    </row>
    <row r="549" spans="1:6" ht="15">
      <c r="A549" s="326"/>
      <c r="B549" s="326"/>
      <c r="C549" s="326"/>
      <c r="D549" s="326"/>
      <c r="E549" s="326"/>
      <c r="F549" s="326"/>
    </row>
    <row r="550" spans="1:6" ht="15">
      <c r="A550" s="326"/>
      <c r="B550" s="326"/>
      <c r="C550" s="326"/>
      <c r="D550" s="326"/>
      <c r="E550" s="326"/>
      <c r="F550" s="326"/>
    </row>
    <row r="551" spans="1:6" ht="15">
      <c r="A551" s="326"/>
      <c r="B551" s="326"/>
      <c r="C551" s="326"/>
      <c r="D551" s="326"/>
      <c r="E551" s="326"/>
      <c r="F551" s="326"/>
    </row>
    <row r="552" spans="1:6" ht="15">
      <c r="A552" s="326"/>
      <c r="B552" s="326"/>
      <c r="C552" s="326"/>
      <c r="D552" s="326"/>
      <c r="E552" s="326"/>
      <c r="F552" s="326"/>
    </row>
    <row r="553" spans="1:6" ht="15">
      <c r="A553" s="326"/>
      <c r="B553" s="326"/>
      <c r="C553" s="326"/>
      <c r="D553" s="326"/>
      <c r="E553" s="326"/>
      <c r="F553" s="326"/>
    </row>
    <row r="554" spans="1:6" ht="15">
      <c r="A554" s="326"/>
      <c r="B554" s="326"/>
      <c r="C554" s="326"/>
      <c r="D554" s="326"/>
      <c r="E554" s="326"/>
      <c r="F554" s="326"/>
    </row>
    <row r="555" spans="1:6" ht="15">
      <c r="A555" s="326"/>
      <c r="B555" s="326"/>
      <c r="C555" s="326"/>
      <c r="D555" s="326"/>
      <c r="E555" s="326"/>
      <c r="F555" s="326"/>
    </row>
    <row r="556" spans="1:6" ht="15">
      <c r="A556" s="326"/>
      <c r="B556" s="326"/>
      <c r="C556" s="326"/>
      <c r="D556" s="326"/>
      <c r="E556" s="326"/>
      <c r="F556" s="326"/>
    </row>
    <row r="557" spans="1:6" ht="15">
      <c r="A557" s="326"/>
      <c r="B557" s="326"/>
      <c r="C557" s="326"/>
      <c r="D557" s="326"/>
      <c r="E557" s="326"/>
      <c r="F557" s="326"/>
    </row>
    <row r="558" spans="1:6" ht="15">
      <c r="A558" s="326"/>
      <c r="B558" s="326"/>
      <c r="C558" s="326"/>
      <c r="D558" s="326"/>
      <c r="E558" s="326"/>
      <c r="F558" s="326"/>
    </row>
    <row r="559" spans="1:6" ht="15">
      <c r="A559" s="326"/>
      <c r="B559" s="326"/>
      <c r="C559" s="326"/>
      <c r="D559" s="326"/>
      <c r="E559" s="326"/>
      <c r="F559" s="326"/>
    </row>
    <row r="560" spans="1:6" ht="15">
      <c r="A560" s="326"/>
      <c r="B560" s="326"/>
      <c r="C560" s="326"/>
      <c r="D560" s="326"/>
      <c r="E560" s="326"/>
      <c r="F560" s="326"/>
    </row>
    <row r="561" spans="1:6" ht="15">
      <c r="A561" s="326"/>
      <c r="B561" s="326"/>
      <c r="C561" s="326"/>
      <c r="D561" s="326"/>
      <c r="E561" s="326"/>
      <c r="F561" s="326"/>
    </row>
    <row r="562" spans="1:6" ht="15">
      <c r="A562" s="326"/>
      <c r="B562" s="326"/>
      <c r="C562" s="326"/>
      <c r="D562" s="326"/>
      <c r="E562" s="326"/>
      <c r="F562" s="326"/>
    </row>
    <row r="563" spans="1:6" ht="15">
      <c r="A563" s="326"/>
      <c r="B563" s="326"/>
      <c r="C563" s="326"/>
      <c r="D563" s="326"/>
      <c r="E563" s="326"/>
      <c r="F563" s="326"/>
    </row>
    <row r="564" spans="1:6" ht="15">
      <c r="A564" s="326"/>
      <c r="B564" s="326"/>
      <c r="C564" s="326"/>
      <c r="D564" s="326"/>
      <c r="E564" s="326"/>
      <c r="F564" s="326"/>
    </row>
    <row r="565" spans="1:6" ht="15">
      <c r="A565" s="326"/>
      <c r="B565" s="326"/>
      <c r="C565" s="326"/>
      <c r="D565" s="326"/>
      <c r="E565" s="326"/>
      <c r="F565" s="326"/>
    </row>
    <row r="566" spans="1:6" ht="15">
      <c r="A566" s="326"/>
      <c r="B566" s="326"/>
      <c r="C566" s="326"/>
      <c r="D566" s="326"/>
      <c r="E566" s="326"/>
      <c r="F566" s="326"/>
    </row>
    <row r="567" spans="1:6" ht="15">
      <c r="A567" s="326"/>
      <c r="B567" s="326"/>
      <c r="C567" s="326"/>
      <c r="D567" s="326"/>
      <c r="E567" s="326"/>
      <c r="F567" s="326"/>
    </row>
    <row r="568" spans="1:6" ht="15">
      <c r="A568" s="326"/>
      <c r="B568" s="326"/>
      <c r="C568" s="326"/>
      <c r="D568" s="326"/>
      <c r="E568" s="326"/>
      <c r="F568" s="326"/>
    </row>
    <row r="569" spans="1:6" ht="15">
      <c r="A569" s="326"/>
      <c r="B569" s="326"/>
      <c r="C569" s="326"/>
      <c r="D569" s="326"/>
      <c r="E569" s="326"/>
      <c r="F569" s="326"/>
    </row>
    <row r="570" spans="1:6" ht="15">
      <c r="A570" s="326"/>
      <c r="B570" s="326"/>
      <c r="C570" s="326"/>
      <c r="D570" s="326"/>
      <c r="E570" s="326"/>
      <c r="F570" s="326"/>
    </row>
    <row r="571" spans="1:6" ht="15">
      <c r="A571" s="326"/>
      <c r="B571" s="326"/>
      <c r="C571" s="326"/>
      <c r="D571" s="326"/>
      <c r="E571" s="326"/>
      <c r="F571" s="326"/>
    </row>
  </sheetData>
  <sheetProtection/>
  <mergeCells count="18">
    <mergeCell ref="I330:K330"/>
    <mergeCell ref="I21:K21"/>
    <mergeCell ref="A5:E5"/>
    <mergeCell ref="H7:H8"/>
    <mergeCell ref="A7:A8"/>
    <mergeCell ref="B7:B8"/>
    <mergeCell ref="C7:C8"/>
    <mergeCell ref="D7:D8"/>
    <mergeCell ref="E7:E8"/>
    <mergeCell ref="I83:J83"/>
    <mergeCell ref="K83:L83"/>
    <mergeCell ref="A1:E1"/>
    <mergeCell ref="A2:E2"/>
    <mergeCell ref="A3:E3"/>
    <mergeCell ref="A4:E4"/>
    <mergeCell ref="F7:F8"/>
    <mergeCell ref="G7:G8"/>
    <mergeCell ref="I31:K31"/>
  </mergeCells>
  <hyperlinks>
    <hyperlink ref="A339" r:id="rId1" display="consultantplus://offline/ref=C6EF3AE28B6C46D1117CBBA251A07B11C6C7C5768D62628200322DA1BBA42282C9440EEF08E6CC43400635U6VAM"/>
    <hyperlink ref="A296" r:id="rId2" display="consultantplus://offline/ref=C6EF3AE28B6C46D1117CBBA251A07B11C6C7C5768D62628200322DA1BBA42282C9440EEF08E6CC43400635U6VAM"/>
    <hyperlink ref="A141" r:id="rId3" display="consultantplus://offline/ref=C6EF3AE28B6C46D1117CBBA251A07B11C6C7C5768D62628200322DA1BBA42282C9440EEF08E6CC43400635U6VAM"/>
    <hyperlink ref="A255" r:id="rId4" display="consultantplus://offline/ref=C6EF3AE28B6C46D1117CBBA251A07B11C6C7C5768D606C8B0E322DA1BBA42282C9440EEF08E6CC43400230U6VFM"/>
    <hyperlink ref="A413" r:id="rId5" display="consultantplus://offline/ref=C6EF3AE28B6C46D1117CBBA251A07B11C6C7C5768D62628200322DA1BBA42282C9440EEF08E6CC43400635U6VAM"/>
    <hyperlink ref="A58" r:id="rId6" display="consultantplus://offline/ref=C6EF3AE28B6C46D1117CBBA251A07B11C6C7C5768D62628200322DA1BBA42282C9440EEF08E6CC43400635U6VAM"/>
    <hyperlink ref="A248" r:id="rId7" display="consultantplus://offline/ref=C6EF3AE28B6C46D1117CBBA251A07B11C6C7C5768D606C8B0E322DA1BBA42282C9440EEF08E6CC43400230U6VFM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73.00390625" style="0" customWidth="1"/>
    <col min="2" max="2" width="5.140625" style="0" customWidth="1"/>
    <col min="3" max="3" width="4.140625" style="0" customWidth="1"/>
    <col min="4" max="4" width="5.57421875" style="0" customWidth="1"/>
    <col min="5" max="5" width="10.140625" style="0" customWidth="1"/>
    <col min="6" max="6" width="4.57421875" style="0" customWidth="1"/>
    <col min="7" max="7" width="11.57421875" style="0" customWidth="1"/>
    <col min="8" max="8" width="11.28125" style="0" hidden="1" customWidth="1"/>
    <col min="9" max="9" width="10.7109375" style="0" hidden="1" customWidth="1"/>
    <col min="10" max="10" width="13.00390625" style="0" customWidth="1"/>
  </cols>
  <sheetData>
    <row r="1" spans="1:7" ht="15">
      <c r="A1" s="376" t="s">
        <v>216</v>
      </c>
      <c r="B1" s="376"/>
      <c r="C1" s="376"/>
      <c r="D1" s="376"/>
      <c r="E1" s="376"/>
      <c r="F1" s="376"/>
      <c r="G1" s="376"/>
    </row>
    <row r="2" spans="1:7" ht="15" customHeight="1">
      <c r="A2" s="377" t="s">
        <v>135</v>
      </c>
      <c r="B2" s="378"/>
      <c r="C2" s="378"/>
      <c r="D2" s="378"/>
      <c r="E2" s="378"/>
      <c r="F2" s="378"/>
      <c r="G2" s="378"/>
    </row>
    <row r="3" spans="1:7" ht="30.75" customHeight="1">
      <c r="A3" s="377" t="s">
        <v>36</v>
      </c>
      <c r="B3" s="378"/>
      <c r="C3" s="378"/>
      <c r="D3" s="378"/>
      <c r="E3" s="378"/>
      <c r="F3" s="378"/>
      <c r="G3" s="378"/>
    </row>
    <row r="4" spans="1:9" ht="15">
      <c r="A4" s="379" t="s">
        <v>131</v>
      </c>
      <c r="B4" s="379"/>
      <c r="C4" s="379"/>
      <c r="D4" s="379"/>
      <c r="E4" s="379"/>
      <c r="F4" s="379"/>
      <c r="G4" s="379"/>
      <c r="H4" s="379"/>
      <c r="I4" s="379"/>
    </row>
    <row r="5" spans="1:9" ht="82.5" customHeight="1">
      <c r="A5" s="379"/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18" t="s">
        <v>186</v>
      </c>
      <c r="B6" s="116"/>
      <c r="C6" s="116"/>
      <c r="D6" s="116"/>
      <c r="E6" s="116"/>
      <c r="F6" s="116"/>
      <c r="G6" s="116"/>
      <c r="H6" s="116"/>
      <c r="I6" s="116"/>
    </row>
    <row r="7" spans="1:9" ht="15">
      <c r="A7" s="373" t="s">
        <v>187</v>
      </c>
      <c r="B7" s="374" t="s">
        <v>249</v>
      </c>
      <c r="C7" s="374" t="s">
        <v>644</v>
      </c>
      <c r="D7" s="374" t="s">
        <v>645</v>
      </c>
      <c r="E7" s="374" t="s">
        <v>646</v>
      </c>
      <c r="F7" s="374" t="s">
        <v>647</v>
      </c>
      <c r="G7" s="366">
        <v>2015</v>
      </c>
      <c r="H7" s="366">
        <v>2016</v>
      </c>
      <c r="I7" s="366">
        <v>2017</v>
      </c>
    </row>
    <row r="8" spans="1:9" ht="15">
      <c r="A8" s="373"/>
      <c r="B8" s="374"/>
      <c r="C8" s="374"/>
      <c r="D8" s="374"/>
      <c r="E8" s="374"/>
      <c r="F8" s="374"/>
      <c r="G8" s="366"/>
      <c r="H8" s="366"/>
      <c r="I8" s="366"/>
    </row>
    <row r="9" spans="1:9" ht="15">
      <c r="A9" s="131">
        <v>1</v>
      </c>
      <c r="B9" s="131">
        <v>2</v>
      </c>
      <c r="C9" s="131">
        <v>3</v>
      </c>
      <c r="D9" s="131">
        <v>4</v>
      </c>
      <c r="E9" s="131">
        <v>5</v>
      </c>
      <c r="F9" s="131">
        <v>6</v>
      </c>
      <c r="G9" s="132">
        <v>7</v>
      </c>
      <c r="H9" s="116">
        <v>8</v>
      </c>
      <c r="I9" s="116">
        <v>9</v>
      </c>
    </row>
    <row r="10" spans="1:11" ht="21.75" customHeight="1">
      <c r="A10" s="47" t="s">
        <v>207</v>
      </c>
      <c r="B10" s="41" t="s">
        <v>204</v>
      </c>
      <c r="C10" s="37"/>
      <c r="D10" s="37"/>
      <c r="E10" s="37"/>
      <c r="F10" s="37"/>
      <c r="G10" s="42">
        <f>G12+G16+G31+G77+G82+G184+G189+G214+G224+G232+G245+G250+G256</f>
        <v>33655.686</v>
      </c>
      <c r="H10" s="42">
        <f>H11+H159+H173+H198+H223+H244</f>
        <v>31491.354999999996</v>
      </c>
      <c r="I10" s="42">
        <f>I11+I159+I173+I198+I223+I244</f>
        <v>28766.246</v>
      </c>
      <c r="K10" s="25"/>
    </row>
    <row r="11" spans="1:9" ht="16.5" customHeight="1">
      <c r="A11" s="41" t="s">
        <v>649</v>
      </c>
      <c r="B11" s="41" t="s">
        <v>204</v>
      </c>
      <c r="C11" s="41" t="s">
        <v>251</v>
      </c>
      <c r="D11" s="41"/>
      <c r="E11" s="41"/>
      <c r="F11" s="41"/>
      <c r="G11" s="42">
        <f>G12+G16+G31+G77+G82</f>
        <v>25421.672</v>
      </c>
      <c r="H11" s="42">
        <f>H12+H16+H31+H77+H82</f>
        <v>21230.354999999996</v>
      </c>
      <c r="I11" s="42">
        <f>I12+I16+I31+I77+I82</f>
        <v>20451.246</v>
      </c>
    </row>
    <row r="12" spans="1:9" ht="12.75" customHeight="1">
      <c r="A12" s="94" t="s">
        <v>327</v>
      </c>
      <c r="B12" s="41" t="s">
        <v>204</v>
      </c>
      <c r="C12" s="41" t="s">
        <v>251</v>
      </c>
      <c r="D12" s="41" t="s">
        <v>252</v>
      </c>
      <c r="E12" s="39" t="s">
        <v>46</v>
      </c>
      <c r="F12" s="41"/>
      <c r="G12" s="54">
        <f>G13</f>
        <v>1000</v>
      </c>
      <c r="H12" s="42">
        <f>H13</f>
        <v>1000</v>
      </c>
      <c r="I12" s="42">
        <f>I13</f>
        <v>1000</v>
      </c>
    </row>
    <row r="13" spans="1:9" ht="19.5" customHeight="1">
      <c r="A13" s="37" t="s">
        <v>658</v>
      </c>
      <c r="B13" s="37" t="s">
        <v>204</v>
      </c>
      <c r="C13" s="37" t="s">
        <v>251</v>
      </c>
      <c r="D13" s="37" t="s">
        <v>252</v>
      </c>
      <c r="E13" s="37" t="s">
        <v>47</v>
      </c>
      <c r="F13" s="37"/>
      <c r="G13" s="38">
        <f aca="true" t="shared" si="0" ref="G13:I14">G14</f>
        <v>1000</v>
      </c>
      <c r="H13" s="38">
        <f t="shared" si="0"/>
        <v>1000</v>
      </c>
      <c r="I13" s="38">
        <f t="shared" si="0"/>
        <v>1000</v>
      </c>
    </row>
    <row r="14" spans="1:9" ht="18" customHeight="1">
      <c r="A14" s="37" t="s">
        <v>125</v>
      </c>
      <c r="B14" s="37" t="s">
        <v>204</v>
      </c>
      <c r="C14" s="37" t="s">
        <v>251</v>
      </c>
      <c r="D14" s="37" t="s">
        <v>252</v>
      </c>
      <c r="E14" s="37" t="s">
        <v>590</v>
      </c>
      <c r="F14" s="37"/>
      <c r="G14" s="38">
        <f t="shared" si="0"/>
        <v>1000</v>
      </c>
      <c r="H14" s="38">
        <f t="shared" si="0"/>
        <v>1000</v>
      </c>
      <c r="I14" s="38">
        <f t="shared" si="0"/>
        <v>1000</v>
      </c>
    </row>
    <row r="15" spans="1:9" ht="40.5">
      <c r="A15" s="37" t="s">
        <v>230</v>
      </c>
      <c r="B15" s="37" t="s">
        <v>204</v>
      </c>
      <c r="C15" s="37" t="s">
        <v>251</v>
      </c>
      <c r="D15" s="37" t="s">
        <v>252</v>
      </c>
      <c r="E15" s="37" t="s">
        <v>590</v>
      </c>
      <c r="F15" s="37" t="s">
        <v>81</v>
      </c>
      <c r="G15" s="38">
        <v>1000</v>
      </c>
      <c r="H15" s="38">
        <v>1000</v>
      </c>
      <c r="I15" s="38">
        <v>1000</v>
      </c>
    </row>
    <row r="16" spans="1:9" ht="40.5">
      <c r="A16" s="41" t="s">
        <v>253</v>
      </c>
      <c r="B16" s="41" t="s">
        <v>204</v>
      </c>
      <c r="C16" s="41" t="s">
        <v>251</v>
      </c>
      <c r="D16" s="41" t="s">
        <v>193</v>
      </c>
      <c r="E16" s="39"/>
      <c r="F16" s="41"/>
      <c r="G16" s="54">
        <f>G17+G26</f>
        <v>1632.8</v>
      </c>
      <c r="H16" s="42">
        <f>H17+H26</f>
        <v>1659.2</v>
      </c>
      <c r="I16" s="42">
        <f>I17+I26</f>
        <v>1659.2</v>
      </c>
    </row>
    <row r="17" spans="1:9" ht="27.75">
      <c r="A17" s="94" t="s">
        <v>330</v>
      </c>
      <c r="B17" s="39" t="s">
        <v>204</v>
      </c>
      <c r="C17" s="39" t="s">
        <v>251</v>
      </c>
      <c r="D17" s="39" t="s">
        <v>193</v>
      </c>
      <c r="E17" s="39" t="s">
        <v>331</v>
      </c>
      <c r="F17" s="39"/>
      <c r="G17" s="40">
        <f>G18+G21</f>
        <v>1460</v>
      </c>
      <c r="H17" s="40">
        <f>H18+H21</f>
        <v>1460</v>
      </c>
      <c r="I17" s="40">
        <f>I18+I21</f>
        <v>1460</v>
      </c>
    </row>
    <row r="18" spans="1:9" ht="15">
      <c r="A18" s="95" t="s">
        <v>443</v>
      </c>
      <c r="B18" s="37" t="s">
        <v>204</v>
      </c>
      <c r="C18" s="37" t="s">
        <v>251</v>
      </c>
      <c r="D18" s="37" t="s">
        <v>193</v>
      </c>
      <c r="E18" s="37" t="s">
        <v>332</v>
      </c>
      <c r="F18" s="37"/>
      <c r="G18" s="38">
        <f aca="true" t="shared" si="1" ref="G18:I19">G19</f>
        <v>456.2</v>
      </c>
      <c r="H18" s="38">
        <f t="shared" si="1"/>
        <v>456.2</v>
      </c>
      <c r="I18" s="38">
        <f t="shared" si="1"/>
        <v>456.2</v>
      </c>
    </row>
    <row r="19" spans="1:9" ht="27">
      <c r="A19" s="37" t="s">
        <v>125</v>
      </c>
      <c r="B19" s="37" t="s">
        <v>204</v>
      </c>
      <c r="C19" s="37" t="s">
        <v>251</v>
      </c>
      <c r="D19" s="37" t="s">
        <v>193</v>
      </c>
      <c r="E19" s="37" t="s">
        <v>333</v>
      </c>
      <c r="F19" s="37"/>
      <c r="G19" s="38">
        <f t="shared" si="1"/>
        <v>456.2</v>
      </c>
      <c r="H19" s="38">
        <f t="shared" si="1"/>
        <v>456.2</v>
      </c>
      <c r="I19" s="38">
        <f t="shared" si="1"/>
        <v>456.2</v>
      </c>
    </row>
    <row r="20" spans="1:9" ht="48.75" customHeight="1">
      <c r="A20" s="37" t="s">
        <v>230</v>
      </c>
      <c r="B20" s="37" t="s">
        <v>204</v>
      </c>
      <c r="C20" s="37" t="s">
        <v>251</v>
      </c>
      <c r="D20" s="37" t="s">
        <v>193</v>
      </c>
      <c r="E20" s="37" t="s">
        <v>334</v>
      </c>
      <c r="F20" s="37" t="s">
        <v>81</v>
      </c>
      <c r="G20" s="38">
        <v>456.2</v>
      </c>
      <c r="H20" s="38">
        <v>456.2</v>
      </c>
      <c r="I20" s="38">
        <v>456.2</v>
      </c>
    </row>
    <row r="21" spans="1:9" ht="16.5" customHeight="1">
      <c r="A21" s="96" t="s">
        <v>340</v>
      </c>
      <c r="B21" s="37" t="s">
        <v>204</v>
      </c>
      <c r="C21" s="39" t="s">
        <v>251</v>
      </c>
      <c r="D21" s="39" t="s">
        <v>193</v>
      </c>
      <c r="E21" s="39" t="s">
        <v>341</v>
      </c>
      <c r="F21" s="39"/>
      <c r="G21" s="40">
        <f>G22</f>
        <v>1003.8</v>
      </c>
      <c r="H21" s="40">
        <f>H22</f>
        <v>1003.8</v>
      </c>
      <c r="I21" s="40">
        <f>I22</f>
        <v>1003.8</v>
      </c>
    </row>
    <row r="22" spans="1:9" ht="27">
      <c r="A22" s="37" t="s">
        <v>125</v>
      </c>
      <c r="B22" s="37" t="s">
        <v>204</v>
      </c>
      <c r="C22" s="37" t="s">
        <v>251</v>
      </c>
      <c r="D22" s="37" t="s">
        <v>193</v>
      </c>
      <c r="E22" s="37" t="s">
        <v>342</v>
      </c>
      <c r="F22" s="37"/>
      <c r="G22" s="38">
        <f>G23+G24+G25</f>
        <v>1003.8</v>
      </c>
      <c r="H22" s="38">
        <f>H23+H24+H25</f>
        <v>1003.8</v>
      </c>
      <c r="I22" s="38">
        <f>I23+I24+I25</f>
        <v>1003.8</v>
      </c>
    </row>
    <row r="23" spans="1:9" ht="41.25" customHeight="1">
      <c r="A23" s="37" t="s">
        <v>230</v>
      </c>
      <c r="B23" s="37" t="s">
        <v>204</v>
      </c>
      <c r="C23" s="37" t="s">
        <v>251</v>
      </c>
      <c r="D23" s="37" t="s">
        <v>193</v>
      </c>
      <c r="E23" s="37" t="s">
        <v>342</v>
      </c>
      <c r="F23" s="37" t="s">
        <v>81</v>
      </c>
      <c r="G23" s="38">
        <v>938.8</v>
      </c>
      <c r="H23" s="38">
        <v>938.8</v>
      </c>
      <c r="I23" s="38">
        <v>938.8</v>
      </c>
    </row>
    <row r="24" spans="1:9" ht="15">
      <c r="A24" s="37" t="s">
        <v>231</v>
      </c>
      <c r="B24" s="37" t="s">
        <v>204</v>
      </c>
      <c r="C24" s="37" t="s">
        <v>251</v>
      </c>
      <c r="D24" s="37" t="s">
        <v>193</v>
      </c>
      <c r="E24" s="37" t="s">
        <v>342</v>
      </c>
      <c r="F24" s="37" t="s">
        <v>177</v>
      </c>
      <c r="G24" s="38">
        <v>65</v>
      </c>
      <c r="H24" s="38">
        <v>65</v>
      </c>
      <c r="I24" s="38">
        <v>65</v>
      </c>
    </row>
    <row r="25" spans="1:9" ht="0.75" customHeight="1">
      <c r="A25" s="37" t="s">
        <v>79</v>
      </c>
      <c r="B25" s="37" t="s">
        <v>204</v>
      </c>
      <c r="C25" s="37" t="s">
        <v>251</v>
      </c>
      <c r="D25" s="37" t="s">
        <v>193</v>
      </c>
      <c r="E25" s="37" t="s">
        <v>342</v>
      </c>
      <c r="F25" s="37" t="s">
        <v>80</v>
      </c>
      <c r="G25" s="38"/>
      <c r="H25" s="38"/>
      <c r="I25" s="38"/>
    </row>
    <row r="26" spans="1:9" ht="20.25" customHeight="1">
      <c r="A26" s="205" t="s">
        <v>128</v>
      </c>
      <c r="B26" s="39" t="s">
        <v>204</v>
      </c>
      <c r="C26" s="39" t="s">
        <v>251</v>
      </c>
      <c r="D26" s="39" t="s">
        <v>193</v>
      </c>
      <c r="E26" s="41" t="s">
        <v>551</v>
      </c>
      <c r="F26" s="39"/>
      <c r="G26" s="40">
        <f aca="true" t="shared" si="2" ref="G26:I27">G27</f>
        <v>172.79999999999998</v>
      </c>
      <c r="H26" s="40">
        <f t="shared" si="2"/>
        <v>199.2</v>
      </c>
      <c r="I26" s="40">
        <f t="shared" si="2"/>
        <v>199.2</v>
      </c>
    </row>
    <row r="27" spans="1:9" ht="15.75" customHeight="1">
      <c r="A27" s="206" t="s">
        <v>552</v>
      </c>
      <c r="B27" s="37" t="s">
        <v>204</v>
      </c>
      <c r="C27" s="37" t="s">
        <v>251</v>
      </c>
      <c r="D27" s="37" t="s">
        <v>193</v>
      </c>
      <c r="E27" s="39" t="s">
        <v>553</v>
      </c>
      <c r="F27" s="37"/>
      <c r="G27" s="38">
        <f t="shared" si="2"/>
        <v>172.79999999999998</v>
      </c>
      <c r="H27" s="38">
        <f t="shared" si="2"/>
        <v>199.2</v>
      </c>
      <c r="I27" s="38">
        <f t="shared" si="2"/>
        <v>199.2</v>
      </c>
    </row>
    <row r="28" spans="1:9" ht="15">
      <c r="A28" s="219" t="s">
        <v>158</v>
      </c>
      <c r="B28" s="37" t="s">
        <v>204</v>
      </c>
      <c r="C28" s="37" t="s">
        <v>251</v>
      </c>
      <c r="D28" s="37" t="s">
        <v>193</v>
      </c>
      <c r="E28" s="37" t="s">
        <v>241</v>
      </c>
      <c r="F28" s="37"/>
      <c r="G28" s="38">
        <f>G29+G30</f>
        <v>172.79999999999998</v>
      </c>
      <c r="H28" s="38">
        <f>H29+H30</f>
        <v>199.2</v>
      </c>
      <c r="I28" s="38">
        <f>I29+I30</f>
        <v>199.2</v>
      </c>
    </row>
    <row r="29" spans="1:9" ht="40.5">
      <c r="A29" s="37" t="s">
        <v>230</v>
      </c>
      <c r="B29" s="37" t="s">
        <v>204</v>
      </c>
      <c r="C29" s="37" t="s">
        <v>251</v>
      </c>
      <c r="D29" s="37" t="s">
        <v>193</v>
      </c>
      <c r="E29" s="37" t="s">
        <v>241</v>
      </c>
      <c r="F29" s="37" t="s">
        <v>81</v>
      </c>
      <c r="G29" s="38">
        <v>157.6</v>
      </c>
      <c r="H29" s="38">
        <v>184</v>
      </c>
      <c r="I29" s="38">
        <v>184</v>
      </c>
    </row>
    <row r="30" spans="1:9" ht="15">
      <c r="A30" s="37" t="s">
        <v>231</v>
      </c>
      <c r="B30" s="37" t="s">
        <v>204</v>
      </c>
      <c r="C30" s="37" t="s">
        <v>251</v>
      </c>
      <c r="D30" s="37" t="s">
        <v>193</v>
      </c>
      <c r="E30" s="37" t="s">
        <v>241</v>
      </c>
      <c r="F30" s="37" t="s">
        <v>177</v>
      </c>
      <c r="G30" s="38">
        <v>15.2</v>
      </c>
      <c r="H30" s="38">
        <v>15.2</v>
      </c>
      <c r="I30" s="38">
        <v>15.2</v>
      </c>
    </row>
    <row r="31" spans="1:9" ht="40.5">
      <c r="A31" s="41" t="s">
        <v>48</v>
      </c>
      <c r="B31" s="41" t="s">
        <v>204</v>
      </c>
      <c r="C31" s="41" t="s">
        <v>251</v>
      </c>
      <c r="D31" s="41" t="s">
        <v>194</v>
      </c>
      <c r="E31" s="41"/>
      <c r="F31" s="41"/>
      <c r="G31" s="54">
        <f>G32+G38+G46</f>
        <v>11190.714</v>
      </c>
      <c r="H31" s="42">
        <f>H32+H38+H43+H46</f>
        <v>11282.114</v>
      </c>
      <c r="I31" s="42">
        <f>I32+I38+I43+I46</f>
        <v>10502.114</v>
      </c>
    </row>
    <row r="32" spans="1:9" ht="18.75" customHeight="1">
      <c r="A32" s="213" t="s">
        <v>328</v>
      </c>
      <c r="B32" s="39" t="s">
        <v>204</v>
      </c>
      <c r="C32" s="39" t="s">
        <v>251</v>
      </c>
      <c r="D32" s="39" t="s">
        <v>194</v>
      </c>
      <c r="E32" s="39" t="s">
        <v>591</v>
      </c>
      <c r="F32" s="39"/>
      <c r="G32" s="40">
        <f>G33</f>
        <v>8806.4</v>
      </c>
      <c r="H32" s="40">
        <f>H33</f>
        <v>8947</v>
      </c>
      <c r="I32" s="40">
        <f>I33</f>
        <v>8947</v>
      </c>
    </row>
    <row r="33" spans="1:9" ht="15.75" customHeight="1">
      <c r="A33" s="214" t="s">
        <v>329</v>
      </c>
      <c r="B33" s="37" t="s">
        <v>204</v>
      </c>
      <c r="C33" s="37" t="s">
        <v>251</v>
      </c>
      <c r="D33" s="37" t="s">
        <v>194</v>
      </c>
      <c r="E33" s="37" t="s">
        <v>592</v>
      </c>
      <c r="F33" s="37"/>
      <c r="G33" s="38">
        <f>G35+G36+G37</f>
        <v>8806.4</v>
      </c>
      <c r="H33" s="38">
        <f>H35+H36+H37</f>
        <v>8947</v>
      </c>
      <c r="I33" s="38">
        <f>I35+I36+I37</f>
        <v>8947</v>
      </c>
    </row>
    <row r="34" spans="1:9" ht="17.25" customHeight="1">
      <c r="A34" s="37" t="s">
        <v>125</v>
      </c>
      <c r="B34" s="37" t="s">
        <v>204</v>
      </c>
      <c r="C34" s="37" t="s">
        <v>251</v>
      </c>
      <c r="D34" s="37" t="s">
        <v>194</v>
      </c>
      <c r="E34" s="37" t="s">
        <v>593</v>
      </c>
      <c r="F34" s="37"/>
      <c r="G34" s="38">
        <f>G35+G36+G37</f>
        <v>8806.4</v>
      </c>
      <c r="H34" s="38">
        <f>H35+H36+H37</f>
        <v>8947</v>
      </c>
      <c r="I34" s="38">
        <f>I35+I36+I37</f>
        <v>8947</v>
      </c>
    </row>
    <row r="35" spans="1:9" ht="40.5">
      <c r="A35" s="37" t="s">
        <v>230</v>
      </c>
      <c r="B35" s="37" t="s">
        <v>204</v>
      </c>
      <c r="C35" s="37" t="s">
        <v>251</v>
      </c>
      <c r="D35" s="37" t="s">
        <v>194</v>
      </c>
      <c r="E35" s="37" t="s">
        <v>593</v>
      </c>
      <c r="F35" s="37" t="s">
        <v>81</v>
      </c>
      <c r="G35" s="38">
        <v>8504.4</v>
      </c>
      <c r="H35" s="38">
        <v>8660</v>
      </c>
      <c r="I35" s="38">
        <v>8660</v>
      </c>
    </row>
    <row r="36" spans="1:9" ht="15">
      <c r="A36" s="37" t="s">
        <v>231</v>
      </c>
      <c r="B36" s="37" t="s">
        <v>204</v>
      </c>
      <c r="C36" s="37" t="s">
        <v>251</v>
      </c>
      <c r="D36" s="37" t="s">
        <v>194</v>
      </c>
      <c r="E36" s="37" t="s">
        <v>593</v>
      </c>
      <c r="F36" s="37" t="s">
        <v>177</v>
      </c>
      <c r="G36" s="38">
        <v>285</v>
      </c>
      <c r="H36" s="38">
        <v>270</v>
      </c>
      <c r="I36" s="38">
        <v>270</v>
      </c>
    </row>
    <row r="37" spans="1:9" ht="15">
      <c r="A37" s="37" t="s">
        <v>79</v>
      </c>
      <c r="B37" s="37" t="s">
        <v>204</v>
      </c>
      <c r="C37" s="37" t="s">
        <v>251</v>
      </c>
      <c r="D37" s="37" t="s">
        <v>194</v>
      </c>
      <c r="E37" s="37" t="s">
        <v>593</v>
      </c>
      <c r="F37" s="37" t="s">
        <v>80</v>
      </c>
      <c r="G37" s="38">
        <v>17</v>
      </c>
      <c r="H37" s="38">
        <v>17</v>
      </c>
      <c r="I37" s="38">
        <v>17</v>
      </c>
    </row>
    <row r="38" spans="1:9" ht="15">
      <c r="A38" s="205" t="s">
        <v>128</v>
      </c>
      <c r="B38" s="41" t="s">
        <v>204</v>
      </c>
      <c r="C38" s="41" t="s">
        <v>251</v>
      </c>
      <c r="D38" s="41" t="s">
        <v>194</v>
      </c>
      <c r="E38" s="41" t="s">
        <v>551</v>
      </c>
      <c r="F38" s="41"/>
      <c r="G38" s="42">
        <f>G39+G44</f>
        <v>249</v>
      </c>
      <c r="H38" s="42">
        <f>H39+H44</f>
        <v>237</v>
      </c>
      <c r="I38" s="42">
        <f>I39+I44</f>
        <v>237</v>
      </c>
    </row>
    <row r="39" spans="1:9" ht="16.5" customHeight="1">
      <c r="A39" s="206" t="s">
        <v>552</v>
      </c>
      <c r="B39" s="39" t="s">
        <v>204</v>
      </c>
      <c r="C39" s="39" t="s">
        <v>251</v>
      </c>
      <c r="D39" s="39" t="s">
        <v>194</v>
      </c>
      <c r="E39" s="39" t="s">
        <v>553</v>
      </c>
      <c r="F39" s="39"/>
      <c r="G39" s="40">
        <f>G40</f>
        <v>237</v>
      </c>
      <c r="H39" s="36">
        <f>H40</f>
        <v>237</v>
      </c>
      <c r="I39" s="36">
        <f>I40</f>
        <v>237</v>
      </c>
    </row>
    <row r="40" spans="1:9" ht="27" customHeight="1">
      <c r="A40" s="215" t="s">
        <v>235</v>
      </c>
      <c r="B40" s="37" t="s">
        <v>204</v>
      </c>
      <c r="C40" s="216" t="s">
        <v>251</v>
      </c>
      <c r="D40" s="216" t="s">
        <v>194</v>
      </c>
      <c r="E40" s="216" t="s">
        <v>554</v>
      </c>
      <c r="F40" s="39"/>
      <c r="G40" s="100">
        <f>G41+G42</f>
        <v>237</v>
      </c>
      <c r="H40" s="76">
        <f>H41+H42</f>
        <v>237</v>
      </c>
      <c r="I40" s="76">
        <f>I41+I42</f>
        <v>237</v>
      </c>
    </row>
    <row r="41" spans="1:9" ht="27" customHeight="1">
      <c r="A41" s="37" t="s">
        <v>110</v>
      </c>
      <c r="B41" s="37" t="s">
        <v>204</v>
      </c>
      <c r="C41" s="37" t="s">
        <v>251</v>
      </c>
      <c r="D41" s="37" t="s">
        <v>194</v>
      </c>
      <c r="E41" s="217" t="s">
        <v>554</v>
      </c>
      <c r="F41" s="37" t="s">
        <v>81</v>
      </c>
      <c r="G41" s="43">
        <v>237</v>
      </c>
      <c r="H41" s="33">
        <v>237</v>
      </c>
      <c r="I41" s="33">
        <v>237</v>
      </c>
    </row>
    <row r="42" spans="1:9" ht="15" hidden="1">
      <c r="A42" s="37" t="s">
        <v>176</v>
      </c>
      <c r="B42" s="37" t="s">
        <v>204</v>
      </c>
      <c r="C42" s="37" t="s">
        <v>251</v>
      </c>
      <c r="D42" s="37" t="s">
        <v>194</v>
      </c>
      <c r="E42" s="217" t="s">
        <v>554</v>
      </c>
      <c r="F42" s="37" t="s">
        <v>177</v>
      </c>
      <c r="G42" s="43"/>
      <c r="H42" s="43"/>
      <c r="I42" s="43"/>
    </row>
    <row r="43" spans="1:9" ht="0.75" customHeight="1" hidden="1">
      <c r="A43" s="41" t="s">
        <v>530</v>
      </c>
      <c r="B43" s="41"/>
      <c r="C43" s="41"/>
      <c r="D43" s="41"/>
      <c r="E43" s="218"/>
      <c r="F43" s="41"/>
      <c r="G43" s="46">
        <f aca="true" t="shared" si="3" ref="G43:I44">G44</f>
        <v>12</v>
      </c>
      <c r="H43" s="46">
        <f t="shared" si="3"/>
        <v>0</v>
      </c>
      <c r="I43" s="46">
        <f t="shared" si="3"/>
        <v>0</v>
      </c>
    </row>
    <row r="44" spans="1:9" ht="14.25" customHeight="1">
      <c r="A44" s="219" t="s">
        <v>411</v>
      </c>
      <c r="B44" s="37" t="s">
        <v>204</v>
      </c>
      <c r="C44" s="37" t="s">
        <v>251</v>
      </c>
      <c r="D44" s="37" t="s">
        <v>194</v>
      </c>
      <c r="E44" s="217" t="s">
        <v>242</v>
      </c>
      <c r="F44" s="37"/>
      <c r="G44" s="43">
        <f t="shared" si="3"/>
        <v>12</v>
      </c>
      <c r="H44" s="43">
        <f t="shared" si="3"/>
        <v>0</v>
      </c>
      <c r="I44" s="43">
        <f t="shared" si="3"/>
        <v>0</v>
      </c>
    </row>
    <row r="45" spans="1:9" ht="19.5" customHeight="1">
      <c r="A45" s="37" t="s">
        <v>231</v>
      </c>
      <c r="B45" s="37" t="s">
        <v>204</v>
      </c>
      <c r="C45" s="37" t="s">
        <v>251</v>
      </c>
      <c r="D45" s="37" t="s">
        <v>194</v>
      </c>
      <c r="E45" s="217" t="s">
        <v>242</v>
      </c>
      <c r="F45" s="37" t="s">
        <v>177</v>
      </c>
      <c r="G45" s="43">
        <v>12</v>
      </c>
      <c r="H45" s="43"/>
      <c r="I45" s="43"/>
    </row>
    <row r="46" spans="1:9" ht="21" customHeight="1">
      <c r="A46" s="41" t="s">
        <v>198</v>
      </c>
      <c r="B46" s="41" t="s">
        <v>204</v>
      </c>
      <c r="C46" s="41" t="s">
        <v>251</v>
      </c>
      <c r="D46" s="41" t="s">
        <v>194</v>
      </c>
      <c r="E46" s="218"/>
      <c r="F46" s="41"/>
      <c r="G46" s="40">
        <f>G47+G58+G65+G69+G73</f>
        <v>2135.3140000000003</v>
      </c>
      <c r="H46" s="119">
        <f>H47+H58+H65+H69</f>
        <v>2098.114</v>
      </c>
      <c r="I46" s="119">
        <f>I47+I58+I65+I69</f>
        <v>1318.114</v>
      </c>
    </row>
    <row r="47" spans="1:9" ht="26.25" customHeight="1">
      <c r="A47" s="220" t="s">
        <v>477</v>
      </c>
      <c r="B47" s="39" t="s">
        <v>204</v>
      </c>
      <c r="C47" s="221" t="s">
        <v>251</v>
      </c>
      <c r="D47" s="221" t="s">
        <v>194</v>
      </c>
      <c r="E47" s="221" t="s">
        <v>53</v>
      </c>
      <c r="F47" s="39"/>
      <c r="G47" s="40">
        <f>G52+G48</f>
        <v>964.114</v>
      </c>
      <c r="H47" s="36">
        <f>H52+H48</f>
        <v>824.114</v>
      </c>
      <c r="I47" s="36">
        <f>I52+I48</f>
        <v>844.114</v>
      </c>
    </row>
    <row r="48" spans="1:9" ht="38.25" customHeight="1">
      <c r="A48" s="214" t="s">
        <v>478</v>
      </c>
      <c r="B48" s="37" t="s">
        <v>204</v>
      </c>
      <c r="C48" s="222" t="s">
        <v>251</v>
      </c>
      <c r="D48" s="222" t="s">
        <v>194</v>
      </c>
      <c r="E48" s="222" t="s">
        <v>681</v>
      </c>
      <c r="F48" s="37"/>
      <c r="G48" s="38">
        <f>G49</f>
        <v>365</v>
      </c>
      <c r="H48" s="38">
        <f>H49</f>
        <v>365</v>
      </c>
      <c r="I48" s="38">
        <f>I49</f>
        <v>365</v>
      </c>
    </row>
    <row r="49" spans="1:9" ht="20.25" customHeight="1">
      <c r="A49" s="37" t="s">
        <v>125</v>
      </c>
      <c r="B49" s="37" t="s">
        <v>204</v>
      </c>
      <c r="C49" s="222" t="s">
        <v>251</v>
      </c>
      <c r="D49" s="222" t="s">
        <v>194</v>
      </c>
      <c r="E49" s="222" t="s">
        <v>507</v>
      </c>
      <c r="F49" s="37"/>
      <c r="G49" s="38">
        <f>G50+G51</f>
        <v>365</v>
      </c>
      <c r="H49" s="38">
        <f>H50+H51</f>
        <v>365</v>
      </c>
      <c r="I49" s="38">
        <f>I50+I51</f>
        <v>365</v>
      </c>
    </row>
    <row r="50" spans="1:9" ht="45" customHeight="1">
      <c r="A50" s="37" t="s">
        <v>230</v>
      </c>
      <c r="B50" s="37" t="s">
        <v>204</v>
      </c>
      <c r="C50" s="222" t="s">
        <v>251</v>
      </c>
      <c r="D50" s="222" t="s">
        <v>194</v>
      </c>
      <c r="E50" s="222" t="s">
        <v>507</v>
      </c>
      <c r="F50" s="37" t="s">
        <v>81</v>
      </c>
      <c r="G50" s="38">
        <v>339</v>
      </c>
      <c r="H50" s="38">
        <v>339</v>
      </c>
      <c r="I50" s="38">
        <v>339</v>
      </c>
    </row>
    <row r="51" spans="1:9" ht="18" customHeight="1">
      <c r="A51" s="37" t="s">
        <v>231</v>
      </c>
      <c r="B51" s="37" t="s">
        <v>204</v>
      </c>
      <c r="C51" s="222" t="s">
        <v>251</v>
      </c>
      <c r="D51" s="222" t="s">
        <v>194</v>
      </c>
      <c r="E51" s="222" t="s">
        <v>507</v>
      </c>
      <c r="F51" s="37" t="s">
        <v>177</v>
      </c>
      <c r="G51" s="38">
        <v>26</v>
      </c>
      <c r="H51" s="38">
        <v>26</v>
      </c>
      <c r="I51" s="38">
        <v>26</v>
      </c>
    </row>
    <row r="52" spans="1:9" ht="62.25" customHeight="1">
      <c r="A52" s="210" t="s">
        <v>479</v>
      </c>
      <c r="B52" s="37" t="s">
        <v>204</v>
      </c>
      <c r="C52" s="37" t="s">
        <v>251</v>
      </c>
      <c r="D52" s="37" t="s">
        <v>194</v>
      </c>
      <c r="E52" s="222" t="s">
        <v>394</v>
      </c>
      <c r="F52" s="37"/>
      <c r="G52" s="38">
        <f>G53+G56</f>
        <v>599.114</v>
      </c>
      <c r="H52" s="34">
        <f>H53+H56</f>
        <v>459.114</v>
      </c>
      <c r="I52" s="34">
        <f>I53+I56</f>
        <v>479.114</v>
      </c>
    </row>
    <row r="53" spans="1:9" ht="19.5" customHeight="1">
      <c r="A53" s="217" t="s">
        <v>234</v>
      </c>
      <c r="B53" s="37" t="s">
        <v>204</v>
      </c>
      <c r="C53" s="37" t="s">
        <v>251</v>
      </c>
      <c r="D53" s="37" t="s">
        <v>194</v>
      </c>
      <c r="E53" s="217" t="s">
        <v>555</v>
      </c>
      <c r="F53" s="37"/>
      <c r="G53" s="38">
        <f>G54+G55</f>
        <v>259.114</v>
      </c>
      <c r="H53" s="34">
        <f>H54+H55</f>
        <v>259.114</v>
      </c>
      <c r="I53" s="34">
        <f>I54+I55</f>
        <v>259.114</v>
      </c>
    </row>
    <row r="54" spans="1:9" ht="49.5" customHeight="1">
      <c r="A54" s="37" t="s">
        <v>230</v>
      </c>
      <c r="B54" s="37" t="s">
        <v>204</v>
      </c>
      <c r="C54" s="37" t="s">
        <v>251</v>
      </c>
      <c r="D54" s="37" t="s">
        <v>194</v>
      </c>
      <c r="E54" s="217" t="s">
        <v>555</v>
      </c>
      <c r="F54" s="37" t="s">
        <v>81</v>
      </c>
      <c r="G54" s="43">
        <v>197.5</v>
      </c>
      <c r="H54" s="33">
        <v>197.5</v>
      </c>
      <c r="I54" s="33">
        <v>197.5</v>
      </c>
    </row>
    <row r="55" spans="1:9" ht="27.75" customHeight="1">
      <c r="A55" s="37" t="s">
        <v>231</v>
      </c>
      <c r="B55" s="37" t="s">
        <v>204</v>
      </c>
      <c r="C55" s="37" t="s">
        <v>251</v>
      </c>
      <c r="D55" s="37" t="s">
        <v>194</v>
      </c>
      <c r="E55" s="217" t="s">
        <v>555</v>
      </c>
      <c r="F55" s="37" t="s">
        <v>177</v>
      </c>
      <c r="G55" s="43">
        <v>61.614</v>
      </c>
      <c r="H55" s="33">
        <v>61.614</v>
      </c>
      <c r="I55" s="33">
        <v>61.614</v>
      </c>
    </row>
    <row r="56" spans="1:10" ht="24" customHeight="1">
      <c r="A56" s="37" t="s">
        <v>495</v>
      </c>
      <c r="B56" s="37" t="s">
        <v>204</v>
      </c>
      <c r="C56" s="37" t="s">
        <v>251</v>
      </c>
      <c r="D56" s="37" t="s">
        <v>194</v>
      </c>
      <c r="E56" s="217" t="s">
        <v>508</v>
      </c>
      <c r="F56" s="37"/>
      <c r="G56" s="43">
        <f>G57</f>
        <v>340</v>
      </c>
      <c r="H56" s="43">
        <f>H57</f>
        <v>200</v>
      </c>
      <c r="I56" s="43">
        <f>I57</f>
        <v>220</v>
      </c>
      <c r="J56" s="107"/>
    </row>
    <row r="57" spans="1:10" ht="20.25" customHeight="1">
      <c r="A57" s="37" t="s">
        <v>231</v>
      </c>
      <c r="B57" s="37" t="s">
        <v>204</v>
      </c>
      <c r="C57" s="37" t="s">
        <v>251</v>
      </c>
      <c r="D57" s="37" t="s">
        <v>194</v>
      </c>
      <c r="E57" s="217" t="s">
        <v>508</v>
      </c>
      <c r="F57" s="37" t="s">
        <v>177</v>
      </c>
      <c r="G57" s="43">
        <v>340</v>
      </c>
      <c r="H57" s="43">
        <v>200</v>
      </c>
      <c r="I57" s="43">
        <v>220</v>
      </c>
      <c r="J57" s="107"/>
    </row>
    <row r="58" spans="1:9" ht="35.25" customHeight="1">
      <c r="A58" s="223" t="s">
        <v>148</v>
      </c>
      <c r="B58" s="39" t="s">
        <v>204</v>
      </c>
      <c r="C58" s="39" t="s">
        <v>251</v>
      </c>
      <c r="D58" s="39" t="s">
        <v>194</v>
      </c>
      <c r="E58" s="224" t="s">
        <v>565</v>
      </c>
      <c r="F58" s="39"/>
      <c r="G58" s="99">
        <f>G59+G62</f>
        <v>240.2</v>
      </c>
      <c r="H58" s="120">
        <f>H59</f>
        <v>237</v>
      </c>
      <c r="I58" s="120">
        <f>I59</f>
        <v>237</v>
      </c>
    </row>
    <row r="59" spans="1:9" ht="39" customHeight="1">
      <c r="A59" s="214" t="s">
        <v>599</v>
      </c>
      <c r="B59" s="41" t="s">
        <v>204</v>
      </c>
      <c r="C59" s="225" t="s">
        <v>251</v>
      </c>
      <c r="D59" s="225" t="s">
        <v>194</v>
      </c>
      <c r="E59" s="216" t="s">
        <v>410</v>
      </c>
      <c r="F59" s="225"/>
      <c r="G59" s="106">
        <f aca="true" t="shared" si="4" ref="G59:I60">G60</f>
        <v>237</v>
      </c>
      <c r="H59" s="121">
        <f t="shared" si="4"/>
        <v>237</v>
      </c>
      <c r="I59" s="121">
        <f t="shared" si="4"/>
        <v>237</v>
      </c>
    </row>
    <row r="60" spans="1:9" ht="33.75" customHeight="1">
      <c r="A60" s="37" t="s">
        <v>132</v>
      </c>
      <c r="B60" s="41" t="s">
        <v>204</v>
      </c>
      <c r="C60" s="37" t="s">
        <v>251</v>
      </c>
      <c r="D60" s="37" t="s">
        <v>194</v>
      </c>
      <c r="E60" s="226" t="s">
        <v>566</v>
      </c>
      <c r="F60" s="37"/>
      <c r="G60" s="43">
        <f t="shared" si="4"/>
        <v>237</v>
      </c>
      <c r="H60" s="33">
        <f t="shared" si="4"/>
        <v>237</v>
      </c>
      <c r="I60" s="33">
        <f t="shared" si="4"/>
        <v>237</v>
      </c>
    </row>
    <row r="61" spans="1:9" ht="48.75" customHeight="1">
      <c r="A61" s="37" t="s">
        <v>230</v>
      </c>
      <c r="B61" s="41" t="s">
        <v>204</v>
      </c>
      <c r="C61" s="37" t="s">
        <v>251</v>
      </c>
      <c r="D61" s="37" t="s">
        <v>194</v>
      </c>
      <c r="E61" s="217" t="s">
        <v>566</v>
      </c>
      <c r="F61" s="37" t="s">
        <v>81</v>
      </c>
      <c r="G61" s="43">
        <v>237</v>
      </c>
      <c r="H61" s="33">
        <v>237</v>
      </c>
      <c r="I61" s="33">
        <v>237</v>
      </c>
    </row>
    <row r="62" spans="1:9" ht="48.75" customHeight="1">
      <c r="A62" s="214" t="s">
        <v>285</v>
      </c>
      <c r="B62" s="41" t="s">
        <v>204</v>
      </c>
      <c r="C62" s="37" t="s">
        <v>251</v>
      </c>
      <c r="D62" s="37" t="s">
        <v>194</v>
      </c>
      <c r="E62" s="217" t="s">
        <v>698</v>
      </c>
      <c r="F62" s="37"/>
      <c r="G62" s="43">
        <f>G63</f>
        <v>3.2</v>
      </c>
      <c r="H62" s="33"/>
      <c r="I62" s="33"/>
    </row>
    <row r="63" spans="1:9" ht="36.75" customHeight="1">
      <c r="A63" s="37" t="s">
        <v>497</v>
      </c>
      <c r="B63" s="41" t="s">
        <v>204</v>
      </c>
      <c r="C63" s="37" t="s">
        <v>251</v>
      </c>
      <c r="D63" s="37" t="s">
        <v>194</v>
      </c>
      <c r="E63" s="217" t="s">
        <v>502</v>
      </c>
      <c r="F63" s="37"/>
      <c r="G63" s="43">
        <f>G64</f>
        <v>3.2</v>
      </c>
      <c r="H63" s="33"/>
      <c r="I63" s="33"/>
    </row>
    <row r="64" spans="1:9" ht="27" customHeight="1">
      <c r="A64" s="37" t="s">
        <v>231</v>
      </c>
      <c r="B64" s="41" t="s">
        <v>204</v>
      </c>
      <c r="C64" s="37" t="s">
        <v>251</v>
      </c>
      <c r="D64" s="37" t="s">
        <v>194</v>
      </c>
      <c r="E64" s="217" t="s">
        <v>502</v>
      </c>
      <c r="F64" s="37" t="s">
        <v>177</v>
      </c>
      <c r="G64" s="43">
        <v>3.2</v>
      </c>
      <c r="H64" s="33"/>
      <c r="I64" s="33"/>
    </row>
    <row r="65" spans="1:9" ht="15.75" customHeight="1">
      <c r="A65" s="206" t="s">
        <v>188</v>
      </c>
      <c r="B65" s="39" t="s">
        <v>204</v>
      </c>
      <c r="C65" s="39" t="s">
        <v>251</v>
      </c>
      <c r="D65" s="39" t="s">
        <v>194</v>
      </c>
      <c r="E65" s="39" t="s">
        <v>556</v>
      </c>
      <c r="F65" s="39"/>
      <c r="G65" s="40">
        <f aca="true" t="shared" si="5" ref="G65:I67">G66</f>
        <v>237</v>
      </c>
      <c r="H65" s="36">
        <f t="shared" si="5"/>
        <v>237</v>
      </c>
      <c r="I65" s="36">
        <f t="shared" si="5"/>
        <v>237</v>
      </c>
    </row>
    <row r="66" spans="1:9" ht="27.75">
      <c r="A66" s="210" t="s">
        <v>557</v>
      </c>
      <c r="B66" s="39" t="s">
        <v>204</v>
      </c>
      <c r="C66" s="37" t="s">
        <v>251</v>
      </c>
      <c r="D66" s="37" t="s">
        <v>194</v>
      </c>
      <c r="E66" s="37" t="s">
        <v>558</v>
      </c>
      <c r="F66" s="37"/>
      <c r="G66" s="38">
        <f t="shared" si="5"/>
        <v>237</v>
      </c>
      <c r="H66" s="34">
        <f t="shared" si="5"/>
        <v>237</v>
      </c>
      <c r="I66" s="34">
        <f t="shared" si="5"/>
        <v>237</v>
      </c>
    </row>
    <row r="67" spans="1:9" ht="27.75">
      <c r="A67" s="217" t="s">
        <v>233</v>
      </c>
      <c r="B67" s="39" t="s">
        <v>204</v>
      </c>
      <c r="C67" s="37" t="s">
        <v>594</v>
      </c>
      <c r="D67" s="37" t="s">
        <v>194</v>
      </c>
      <c r="E67" s="37" t="s">
        <v>559</v>
      </c>
      <c r="F67" s="37"/>
      <c r="G67" s="38">
        <f t="shared" si="5"/>
        <v>237</v>
      </c>
      <c r="H67" s="34">
        <f t="shared" si="5"/>
        <v>237</v>
      </c>
      <c r="I67" s="34">
        <f t="shared" si="5"/>
        <v>237</v>
      </c>
    </row>
    <row r="68" spans="1:9" ht="40.5">
      <c r="A68" s="37" t="s">
        <v>230</v>
      </c>
      <c r="B68" s="37" t="s">
        <v>204</v>
      </c>
      <c r="C68" s="37" t="s">
        <v>251</v>
      </c>
      <c r="D68" s="37" t="s">
        <v>194</v>
      </c>
      <c r="E68" s="37" t="s">
        <v>559</v>
      </c>
      <c r="F68" s="37" t="s">
        <v>81</v>
      </c>
      <c r="G68" s="43">
        <v>237</v>
      </c>
      <c r="H68" s="33">
        <v>237</v>
      </c>
      <c r="I68" s="33">
        <v>237</v>
      </c>
    </row>
    <row r="69" spans="1:9" ht="42.75">
      <c r="A69" s="39" t="s">
        <v>45</v>
      </c>
      <c r="B69" s="39" t="s">
        <v>204</v>
      </c>
      <c r="C69" s="39" t="s">
        <v>251</v>
      </c>
      <c r="D69" s="39" t="s">
        <v>194</v>
      </c>
      <c r="E69" s="39" t="s">
        <v>709</v>
      </c>
      <c r="F69" s="39"/>
      <c r="G69" s="40">
        <f aca="true" t="shared" si="6" ref="G69:I71">G70</f>
        <v>694</v>
      </c>
      <c r="H69" s="40">
        <f t="shared" si="6"/>
        <v>800</v>
      </c>
      <c r="I69" s="40">
        <f t="shared" si="6"/>
        <v>0</v>
      </c>
    </row>
    <row r="70" spans="1:9" ht="54" customHeight="1">
      <c r="A70" s="214" t="s">
        <v>712</v>
      </c>
      <c r="B70" s="39" t="s">
        <v>204</v>
      </c>
      <c r="C70" s="39" t="s">
        <v>251</v>
      </c>
      <c r="D70" s="39" t="s">
        <v>194</v>
      </c>
      <c r="E70" s="39" t="s">
        <v>6</v>
      </c>
      <c r="F70" s="39"/>
      <c r="G70" s="40">
        <f t="shared" si="6"/>
        <v>694</v>
      </c>
      <c r="H70" s="40">
        <f t="shared" si="6"/>
        <v>800</v>
      </c>
      <c r="I70" s="40">
        <f t="shared" si="6"/>
        <v>0</v>
      </c>
    </row>
    <row r="71" spans="1:9" ht="15">
      <c r="A71" s="217" t="s">
        <v>660</v>
      </c>
      <c r="B71" s="37" t="s">
        <v>204</v>
      </c>
      <c r="C71" s="37" t="s">
        <v>251</v>
      </c>
      <c r="D71" s="37" t="s">
        <v>194</v>
      </c>
      <c r="E71" s="37" t="s">
        <v>719</v>
      </c>
      <c r="F71" s="37"/>
      <c r="G71" s="38">
        <f t="shared" si="6"/>
        <v>694</v>
      </c>
      <c r="H71" s="38">
        <f t="shared" si="6"/>
        <v>800</v>
      </c>
      <c r="I71" s="38">
        <f t="shared" si="6"/>
        <v>0</v>
      </c>
    </row>
    <row r="72" spans="1:9" ht="15">
      <c r="A72" s="37" t="s">
        <v>231</v>
      </c>
      <c r="B72" s="37" t="s">
        <v>204</v>
      </c>
      <c r="C72" s="37" t="s">
        <v>251</v>
      </c>
      <c r="D72" s="37" t="s">
        <v>194</v>
      </c>
      <c r="E72" s="37" t="s">
        <v>719</v>
      </c>
      <c r="F72" s="37" t="s">
        <v>177</v>
      </c>
      <c r="G72" s="43">
        <v>694</v>
      </c>
      <c r="H72" s="43">
        <v>800</v>
      </c>
      <c r="I72" s="43"/>
    </row>
    <row r="73" spans="1:9" ht="27.75" hidden="1">
      <c r="A73" s="213" t="s">
        <v>122</v>
      </c>
      <c r="B73" s="37" t="s">
        <v>204</v>
      </c>
      <c r="C73" s="41" t="s">
        <v>251</v>
      </c>
      <c r="D73" s="41" t="s">
        <v>194</v>
      </c>
      <c r="E73" s="41" t="s">
        <v>32</v>
      </c>
      <c r="F73" s="41"/>
      <c r="G73" s="46">
        <f>G74</f>
        <v>0</v>
      </c>
      <c r="H73" s="43"/>
      <c r="I73" s="43"/>
    </row>
    <row r="74" spans="1:9" ht="54" hidden="1">
      <c r="A74" s="227" t="s">
        <v>273</v>
      </c>
      <c r="B74" s="37" t="s">
        <v>204</v>
      </c>
      <c r="C74" s="37" t="s">
        <v>251</v>
      </c>
      <c r="D74" s="37" t="s">
        <v>194</v>
      </c>
      <c r="E74" s="37" t="s">
        <v>465</v>
      </c>
      <c r="F74" s="37"/>
      <c r="G74" s="43">
        <f>G75</f>
        <v>0</v>
      </c>
      <c r="H74" s="43"/>
      <c r="I74" s="43"/>
    </row>
    <row r="75" spans="1:9" ht="15" hidden="1">
      <c r="A75" s="37" t="s">
        <v>123</v>
      </c>
      <c r="B75" s="37" t="s">
        <v>204</v>
      </c>
      <c r="C75" s="37" t="s">
        <v>251</v>
      </c>
      <c r="D75" s="37" t="s">
        <v>194</v>
      </c>
      <c r="E75" s="37" t="s">
        <v>277</v>
      </c>
      <c r="F75" s="37"/>
      <c r="G75" s="44">
        <f>G76</f>
        <v>0</v>
      </c>
      <c r="H75" s="43"/>
      <c r="I75" s="43"/>
    </row>
    <row r="76" spans="1:9" ht="15" hidden="1">
      <c r="A76" s="37" t="s">
        <v>176</v>
      </c>
      <c r="B76" s="37" t="s">
        <v>204</v>
      </c>
      <c r="C76" s="37" t="s">
        <v>251</v>
      </c>
      <c r="D76" s="37" t="s">
        <v>194</v>
      </c>
      <c r="E76" s="37" t="s">
        <v>277</v>
      </c>
      <c r="F76" s="37" t="s">
        <v>177</v>
      </c>
      <c r="G76" s="44"/>
      <c r="H76" s="43"/>
      <c r="I76" s="43"/>
    </row>
    <row r="77" spans="1:9" ht="15">
      <c r="A77" s="41" t="s">
        <v>59</v>
      </c>
      <c r="B77" s="41" t="s">
        <v>204</v>
      </c>
      <c r="C77" s="41" t="s">
        <v>251</v>
      </c>
      <c r="D77" s="41" t="s">
        <v>76</v>
      </c>
      <c r="E77" s="37"/>
      <c r="F77" s="41"/>
      <c r="G77" s="54">
        <f aca="true" t="shared" si="7" ref="G77:I80">G78</f>
        <v>97</v>
      </c>
      <c r="H77" s="42">
        <f t="shared" si="7"/>
        <v>300</v>
      </c>
      <c r="I77" s="42">
        <f t="shared" si="7"/>
        <v>300</v>
      </c>
    </row>
    <row r="78" spans="1:9" ht="15">
      <c r="A78" s="214" t="s">
        <v>720</v>
      </c>
      <c r="B78" s="37" t="s">
        <v>204</v>
      </c>
      <c r="C78" s="37" t="s">
        <v>251</v>
      </c>
      <c r="D78" s="37">
        <v>11</v>
      </c>
      <c r="E78" s="37" t="s">
        <v>721</v>
      </c>
      <c r="F78" s="37"/>
      <c r="G78" s="38">
        <f t="shared" si="7"/>
        <v>97</v>
      </c>
      <c r="H78" s="38">
        <f t="shared" si="7"/>
        <v>300</v>
      </c>
      <c r="I78" s="38">
        <f t="shared" si="7"/>
        <v>300</v>
      </c>
    </row>
    <row r="79" spans="1:9" ht="15">
      <c r="A79" s="217" t="s">
        <v>59</v>
      </c>
      <c r="B79" s="37" t="s">
        <v>204</v>
      </c>
      <c r="C79" s="37" t="s">
        <v>251</v>
      </c>
      <c r="D79" s="37">
        <v>11</v>
      </c>
      <c r="E79" s="37" t="s">
        <v>722</v>
      </c>
      <c r="F79" s="37"/>
      <c r="G79" s="38">
        <f t="shared" si="7"/>
        <v>97</v>
      </c>
      <c r="H79" s="38">
        <f t="shared" si="7"/>
        <v>300</v>
      </c>
      <c r="I79" s="38">
        <f t="shared" si="7"/>
        <v>300</v>
      </c>
    </row>
    <row r="80" spans="1:9" ht="15" customHeight="1">
      <c r="A80" s="214" t="s">
        <v>595</v>
      </c>
      <c r="B80" s="37" t="s">
        <v>204</v>
      </c>
      <c r="C80" s="37" t="s">
        <v>251</v>
      </c>
      <c r="D80" s="37" t="s">
        <v>76</v>
      </c>
      <c r="E80" s="37" t="s">
        <v>723</v>
      </c>
      <c r="F80" s="37"/>
      <c r="G80" s="38">
        <f t="shared" si="7"/>
        <v>97</v>
      </c>
      <c r="H80" s="38">
        <f t="shared" si="7"/>
        <v>300</v>
      </c>
      <c r="I80" s="38">
        <f t="shared" si="7"/>
        <v>300</v>
      </c>
    </row>
    <row r="81" spans="1:9" ht="15">
      <c r="A81" s="37" t="s">
        <v>79</v>
      </c>
      <c r="B81" s="37" t="s">
        <v>204</v>
      </c>
      <c r="C81" s="37" t="s">
        <v>251</v>
      </c>
      <c r="D81" s="37" t="s">
        <v>76</v>
      </c>
      <c r="E81" s="37" t="s">
        <v>723</v>
      </c>
      <c r="F81" s="37" t="s">
        <v>80</v>
      </c>
      <c r="G81" s="38">
        <v>97</v>
      </c>
      <c r="H81" s="38">
        <v>300</v>
      </c>
      <c r="I81" s="38">
        <v>300</v>
      </c>
    </row>
    <row r="82" spans="1:9" ht="15">
      <c r="A82" s="41" t="s">
        <v>60</v>
      </c>
      <c r="B82" s="41" t="s">
        <v>204</v>
      </c>
      <c r="C82" s="41" t="s">
        <v>251</v>
      </c>
      <c r="D82" s="41">
        <v>13</v>
      </c>
      <c r="E82" s="37"/>
      <c r="F82" s="37"/>
      <c r="G82" s="54">
        <f>G83+G90+G102+G108+G115+G119+G123+G139+G147+G155+G165+G169</f>
        <v>11501.158</v>
      </c>
      <c r="H82" s="42">
        <f>H83+H90+H107</f>
        <v>6989.040999999999</v>
      </c>
      <c r="I82" s="42">
        <f>I83+I90+I107</f>
        <v>6989.932</v>
      </c>
    </row>
    <row r="83" spans="1:9" ht="28.5" customHeight="1">
      <c r="A83" s="213" t="s">
        <v>68</v>
      </c>
      <c r="B83" s="39" t="s">
        <v>204</v>
      </c>
      <c r="C83" s="39" t="s">
        <v>251</v>
      </c>
      <c r="D83" s="39" t="s">
        <v>196</v>
      </c>
      <c r="E83" s="39" t="s">
        <v>724</v>
      </c>
      <c r="F83" s="39"/>
      <c r="G83" s="97">
        <f aca="true" t="shared" si="8" ref="G83:I84">G84</f>
        <v>2796.435</v>
      </c>
      <c r="H83" s="38">
        <f t="shared" si="8"/>
        <v>550</v>
      </c>
      <c r="I83" s="38">
        <f t="shared" si="8"/>
        <v>550</v>
      </c>
    </row>
    <row r="84" spans="1:9" ht="15">
      <c r="A84" s="217" t="s">
        <v>389</v>
      </c>
      <c r="B84" s="37" t="s">
        <v>204</v>
      </c>
      <c r="C84" s="37" t="s">
        <v>594</v>
      </c>
      <c r="D84" s="37" t="s">
        <v>196</v>
      </c>
      <c r="E84" s="37" t="s">
        <v>725</v>
      </c>
      <c r="F84" s="37"/>
      <c r="G84" s="38">
        <f t="shared" si="8"/>
        <v>2796.435</v>
      </c>
      <c r="H84" s="38">
        <f t="shared" si="8"/>
        <v>550</v>
      </c>
      <c r="I84" s="38">
        <f t="shared" si="8"/>
        <v>550</v>
      </c>
    </row>
    <row r="85" spans="1:9" ht="15">
      <c r="A85" s="37" t="s">
        <v>596</v>
      </c>
      <c r="B85" s="37" t="s">
        <v>204</v>
      </c>
      <c r="C85" s="37" t="s">
        <v>251</v>
      </c>
      <c r="D85" s="37" t="s">
        <v>196</v>
      </c>
      <c r="E85" s="37" t="s">
        <v>726</v>
      </c>
      <c r="F85" s="37"/>
      <c r="G85" s="38">
        <f>G86+G87+G89+G88</f>
        <v>2796.435</v>
      </c>
      <c r="H85" s="38">
        <f>H86+H87+H89</f>
        <v>550</v>
      </c>
      <c r="I85" s="38">
        <f>I86+I87+I89</f>
        <v>550</v>
      </c>
    </row>
    <row r="86" spans="1:9" ht="15">
      <c r="A86" s="37" t="s">
        <v>231</v>
      </c>
      <c r="B86" s="37" t="s">
        <v>204</v>
      </c>
      <c r="C86" s="37" t="s">
        <v>251</v>
      </c>
      <c r="D86" s="37" t="s">
        <v>196</v>
      </c>
      <c r="E86" s="37" t="s">
        <v>726</v>
      </c>
      <c r="F86" s="37" t="s">
        <v>177</v>
      </c>
      <c r="G86" s="43">
        <v>1294.435</v>
      </c>
      <c r="H86" s="43">
        <v>450</v>
      </c>
      <c r="I86" s="43">
        <v>450</v>
      </c>
    </row>
    <row r="87" spans="1:9" ht="15">
      <c r="A87" s="37" t="s">
        <v>433</v>
      </c>
      <c r="B87" s="37" t="s">
        <v>204</v>
      </c>
      <c r="C87" s="37" t="s">
        <v>251</v>
      </c>
      <c r="D87" s="37" t="s">
        <v>196</v>
      </c>
      <c r="E87" s="37" t="s">
        <v>726</v>
      </c>
      <c r="F87" s="37" t="s">
        <v>78</v>
      </c>
      <c r="G87" s="43">
        <v>150</v>
      </c>
      <c r="H87" s="43">
        <v>100</v>
      </c>
      <c r="I87" s="43">
        <v>100</v>
      </c>
    </row>
    <row r="88" spans="1:9" ht="27">
      <c r="A88" s="37" t="s">
        <v>416</v>
      </c>
      <c r="B88" s="37" t="s">
        <v>204</v>
      </c>
      <c r="C88" s="37" t="s">
        <v>251</v>
      </c>
      <c r="D88" s="37" t="s">
        <v>196</v>
      </c>
      <c r="E88" s="37" t="s">
        <v>726</v>
      </c>
      <c r="F88" s="37" t="s">
        <v>171</v>
      </c>
      <c r="G88" s="43">
        <v>1350</v>
      </c>
      <c r="H88" s="43"/>
      <c r="I88" s="43"/>
    </row>
    <row r="89" spans="1:9" ht="18.75" customHeight="1">
      <c r="A89" s="37" t="s">
        <v>79</v>
      </c>
      <c r="B89" s="37" t="s">
        <v>204</v>
      </c>
      <c r="C89" s="37" t="s">
        <v>251</v>
      </c>
      <c r="D89" s="37" t="s">
        <v>196</v>
      </c>
      <c r="E89" s="37" t="s">
        <v>726</v>
      </c>
      <c r="F89" s="37" t="s">
        <v>80</v>
      </c>
      <c r="G89" s="43">
        <v>2</v>
      </c>
      <c r="H89" s="43"/>
      <c r="I89" s="43"/>
    </row>
    <row r="90" spans="1:9" ht="20.25" customHeight="1">
      <c r="A90" s="213" t="s">
        <v>128</v>
      </c>
      <c r="B90" s="39" t="s">
        <v>204</v>
      </c>
      <c r="C90" s="39" t="s">
        <v>251</v>
      </c>
      <c r="D90" s="39" t="s">
        <v>196</v>
      </c>
      <c r="E90" s="39" t="s">
        <v>551</v>
      </c>
      <c r="F90" s="39"/>
      <c r="G90" s="97">
        <f>G91</f>
        <v>7992.322999999999</v>
      </c>
      <c r="H90" s="38">
        <f>H91</f>
        <v>6139.641</v>
      </c>
      <c r="I90" s="38">
        <f>I91</f>
        <v>6214.532</v>
      </c>
    </row>
    <row r="91" spans="1:9" ht="14.25" customHeight="1">
      <c r="A91" s="206" t="s">
        <v>552</v>
      </c>
      <c r="B91" s="39" t="s">
        <v>204</v>
      </c>
      <c r="C91" s="39" t="s">
        <v>251</v>
      </c>
      <c r="D91" s="39" t="s">
        <v>196</v>
      </c>
      <c r="E91" s="39" t="s">
        <v>553</v>
      </c>
      <c r="F91" s="39"/>
      <c r="G91" s="40">
        <f>G92+G96+G100</f>
        <v>7992.322999999999</v>
      </c>
      <c r="H91" s="40">
        <f>H92+H96+H100</f>
        <v>6139.641</v>
      </c>
      <c r="I91" s="40">
        <f>I92+I96+I100</f>
        <v>6214.532</v>
      </c>
    </row>
    <row r="92" spans="1:9" ht="54.75" customHeight="1">
      <c r="A92" s="212" t="s">
        <v>567</v>
      </c>
      <c r="B92" s="37" t="s">
        <v>204</v>
      </c>
      <c r="C92" s="37" t="s">
        <v>251</v>
      </c>
      <c r="D92" s="37" t="s">
        <v>196</v>
      </c>
      <c r="E92" s="37" t="s">
        <v>568</v>
      </c>
      <c r="F92" s="37"/>
      <c r="G92" s="38">
        <f>G93+G94+G95</f>
        <v>791.423</v>
      </c>
      <c r="H92" s="34">
        <f>H93+H94</f>
        <v>928.641</v>
      </c>
      <c r="I92" s="34">
        <f>I93+I94</f>
        <v>1003.532</v>
      </c>
    </row>
    <row r="93" spans="1:9" ht="54" customHeight="1">
      <c r="A93" s="37" t="s">
        <v>230</v>
      </c>
      <c r="B93" s="37" t="s">
        <v>204</v>
      </c>
      <c r="C93" s="37" t="s">
        <v>251</v>
      </c>
      <c r="D93" s="37" t="s">
        <v>196</v>
      </c>
      <c r="E93" s="37" t="s">
        <v>568</v>
      </c>
      <c r="F93" s="37" t="s">
        <v>81</v>
      </c>
      <c r="G93" s="43">
        <v>776.569</v>
      </c>
      <c r="H93" s="33">
        <v>928.641</v>
      </c>
      <c r="I93" s="33">
        <v>1003.532</v>
      </c>
    </row>
    <row r="94" spans="1:9" ht="22.5" customHeight="1" hidden="1">
      <c r="A94" s="37" t="s">
        <v>231</v>
      </c>
      <c r="B94" s="37" t="s">
        <v>204</v>
      </c>
      <c r="C94" s="37" t="s">
        <v>251</v>
      </c>
      <c r="D94" s="37" t="s">
        <v>196</v>
      </c>
      <c r="E94" s="37" t="s">
        <v>568</v>
      </c>
      <c r="F94" s="37" t="s">
        <v>177</v>
      </c>
      <c r="G94" s="43"/>
      <c r="H94" s="33"/>
      <c r="I94" s="33"/>
    </row>
    <row r="95" spans="1:9" ht="22.5" customHeight="1">
      <c r="A95" s="37" t="s">
        <v>231</v>
      </c>
      <c r="B95" s="37" t="s">
        <v>204</v>
      </c>
      <c r="C95" s="37" t="s">
        <v>251</v>
      </c>
      <c r="D95" s="37" t="s">
        <v>196</v>
      </c>
      <c r="E95" s="37" t="s">
        <v>568</v>
      </c>
      <c r="F95" s="37" t="s">
        <v>177</v>
      </c>
      <c r="G95" s="43">
        <v>14.854</v>
      </c>
      <c r="H95" s="33"/>
      <c r="I95" s="33"/>
    </row>
    <row r="96" spans="1:9" ht="27">
      <c r="A96" s="225" t="s">
        <v>126</v>
      </c>
      <c r="B96" s="225" t="s">
        <v>204</v>
      </c>
      <c r="C96" s="225" t="s">
        <v>251</v>
      </c>
      <c r="D96" s="225" t="s">
        <v>196</v>
      </c>
      <c r="E96" s="225" t="s">
        <v>727</v>
      </c>
      <c r="F96" s="225"/>
      <c r="G96" s="100">
        <f>G97+G98+G99</f>
        <v>7000.9</v>
      </c>
      <c r="H96" s="100">
        <f>H97+H98+H99</f>
        <v>5011</v>
      </c>
      <c r="I96" s="100">
        <f>I97+I98+I99</f>
        <v>5011</v>
      </c>
    </row>
    <row r="97" spans="1:9" ht="40.5">
      <c r="A97" s="37" t="s">
        <v>230</v>
      </c>
      <c r="B97" s="37" t="s">
        <v>204</v>
      </c>
      <c r="C97" s="37" t="s">
        <v>251</v>
      </c>
      <c r="D97" s="37" t="s">
        <v>196</v>
      </c>
      <c r="E97" s="37" t="s">
        <v>727</v>
      </c>
      <c r="F97" s="37" t="s">
        <v>81</v>
      </c>
      <c r="G97" s="38">
        <v>3220</v>
      </c>
      <c r="H97" s="38">
        <v>3220</v>
      </c>
      <c r="I97" s="38">
        <v>3220</v>
      </c>
    </row>
    <row r="98" spans="1:9" ht="15">
      <c r="A98" s="37" t="s">
        <v>231</v>
      </c>
      <c r="B98" s="37" t="s">
        <v>204</v>
      </c>
      <c r="C98" s="37" t="s">
        <v>251</v>
      </c>
      <c r="D98" s="37" t="s">
        <v>196</v>
      </c>
      <c r="E98" s="37" t="s">
        <v>727</v>
      </c>
      <c r="F98" s="37" t="s">
        <v>177</v>
      </c>
      <c r="G98" s="38">
        <v>3663.9</v>
      </c>
      <c r="H98" s="38">
        <v>1674</v>
      </c>
      <c r="I98" s="38">
        <v>1674</v>
      </c>
    </row>
    <row r="99" spans="1:9" ht="15">
      <c r="A99" s="37" t="s">
        <v>79</v>
      </c>
      <c r="B99" s="37" t="s">
        <v>204</v>
      </c>
      <c r="C99" s="37" t="s">
        <v>251</v>
      </c>
      <c r="D99" s="37" t="s">
        <v>196</v>
      </c>
      <c r="E99" s="37" t="s">
        <v>727</v>
      </c>
      <c r="F99" s="37" t="s">
        <v>80</v>
      </c>
      <c r="G99" s="38">
        <v>117</v>
      </c>
      <c r="H99" s="38">
        <v>117</v>
      </c>
      <c r="I99" s="38">
        <v>117</v>
      </c>
    </row>
    <row r="100" spans="1:10" ht="12.75" customHeight="1">
      <c r="A100" s="228" t="s">
        <v>499</v>
      </c>
      <c r="B100" s="225" t="s">
        <v>204</v>
      </c>
      <c r="C100" s="225" t="s">
        <v>251</v>
      </c>
      <c r="D100" s="225" t="s">
        <v>196</v>
      </c>
      <c r="E100" s="225" t="s">
        <v>501</v>
      </c>
      <c r="F100" s="225"/>
      <c r="G100" s="100">
        <f>G101</f>
        <v>200</v>
      </c>
      <c r="H100" s="100">
        <f>H101</f>
        <v>200</v>
      </c>
      <c r="I100" s="100">
        <f>I101</f>
        <v>200</v>
      </c>
      <c r="J100" s="107"/>
    </row>
    <row r="101" spans="1:10" ht="15">
      <c r="A101" s="37" t="s">
        <v>231</v>
      </c>
      <c r="B101" s="37" t="s">
        <v>204</v>
      </c>
      <c r="C101" s="37" t="s">
        <v>251</v>
      </c>
      <c r="D101" s="37" t="s">
        <v>196</v>
      </c>
      <c r="E101" s="37" t="s">
        <v>501</v>
      </c>
      <c r="F101" s="37" t="s">
        <v>177</v>
      </c>
      <c r="G101" s="38">
        <v>200</v>
      </c>
      <c r="H101" s="38">
        <v>200</v>
      </c>
      <c r="I101" s="38">
        <v>200</v>
      </c>
      <c r="J101" s="107"/>
    </row>
    <row r="102" spans="1:10" ht="15">
      <c r="A102" s="213" t="s">
        <v>720</v>
      </c>
      <c r="B102" s="41" t="s">
        <v>204</v>
      </c>
      <c r="C102" s="41" t="s">
        <v>251</v>
      </c>
      <c r="D102" s="41" t="s">
        <v>196</v>
      </c>
      <c r="E102" s="41" t="s">
        <v>721</v>
      </c>
      <c r="F102" s="41"/>
      <c r="G102" s="54">
        <f>G103</f>
        <v>253</v>
      </c>
      <c r="H102" s="38"/>
      <c r="I102" s="38"/>
      <c r="J102" s="107"/>
    </row>
    <row r="103" spans="1:10" ht="15">
      <c r="A103" s="217" t="s">
        <v>59</v>
      </c>
      <c r="B103" s="37" t="s">
        <v>204</v>
      </c>
      <c r="C103" s="37" t="s">
        <v>251</v>
      </c>
      <c r="D103" s="37" t="s">
        <v>196</v>
      </c>
      <c r="E103" s="37" t="s">
        <v>722</v>
      </c>
      <c r="F103" s="37"/>
      <c r="G103" s="38">
        <f>G104+G105</f>
        <v>253</v>
      </c>
      <c r="H103" s="38"/>
      <c r="I103" s="38"/>
      <c r="J103" s="107"/>
    </row>
    <row r="104" spans="1:10" ht="15">
      <c r="A104" s="37" t="s">
        <v>433</v>
      </c>
      <c r="B104" s="37" t="s">
        <v>204</v>
      </c>
      <c r="C104" s="37" t="s">
        <v>251</v>
      </c>
      <c r="D104" s="37" t="s">
        <v>196</v>
      </c>
      <c r="E104" s="37" t="s">
        <v>144</v>
      </c>
      <c r="F104" s="37" t="s">
        <v>78</v>
      </c>
      <c r="G104" s="38">
        <v>50</v>
      </c>
      <c r="H104" s="38"/>
      <c r="I104" s="38"/>
      <c r="J104" s="107"/>
    </row>
    <row r="105" spans="1:10" ht="15">
      <c r="A105" s="214" t="s">
        <v>595</v>
      </c>
      <c r="B105" s="37" t="s">
        <v>204</v>
      </c>
      <c r="C105" s="37" t="s">
        <v>251</v>
      </c>
      <c r="D105" s="37" t="s">
        <v>196</v>
      </c>
      <c r="E105" s="37" t="s">
        <v>723</v>
      </c>
      <c r="F105" s="37"/>
      <c r="G105" s="38">
        <f>G106</f>
        <v>203</v>
      </c>
      <c r="H105" s="38"/>
      <c r="I105" s="38"/>
      <c r="J105" s="107"/>
    </row>
    <row r="106" spans="1:10" ht="15">
      <c r="A106" s="37" t="s">
        <v>433</v>
      </c>
      <c r="B106" s="37" t="s">
        <v>204</v>
      </c>
      <c r="C106" s="37" t="s">
        <v>251</v>
      </c>
      <c r="D106" s="37" t="s">
        <v>196</v>
      </c>
      <c r="E106" s="37" t="s">
        <v>723</v>
      </c>
      <c r="F106" s="37" t="s">
        <v>78</v>
      </c>
      <c r="G106" s="38">
        <v>203</v>
      </c>
      <c r="H106" s="38"/>
      <c r="I106" s="38"/>
      <c r="J106" s="107"/>
    </row>
    <row r="107" spans="1:9" ht="15">
      <c r="A107" s="41" t="s">
        <v>198</v>
      </c>
      <c r="B107" s="41" t="s">
        <v>204</v>
      </c>
      <c r="C107" s="41" t="s">
        <v>251</v>
      </c>
      <c r="D107" s="41" t="s">
        <v>196</v>
      </c>
      <c r="E107" s="41"/>
      <c r="F107" s="41"/>
      <c r="G107" s="42">
        <f>G108+G115+G119+G127+G131+G135+G139+G143+G147+G151+G155+G165+G123</f>
        <v>429.4</v>
      </c>
      <c r="H107" s="42">
        <f>H108+H115+H119+H127+H131+H135+H139+H143+H147+H151+H155</f>
        <v>299.4</v>
      </c>
      <c r="I107" s="42">
        <f>I108+I115+I119+I127+I131+I135+I139+I143+I147+I151+I155</f>
        <v>225.4</v>
      </c>
    </row>
    <row r="108" spans="1:9" ht="30" customHeight="1">
      <c r="A108" s="209" t="s">
        <v>180</v>
      </c>
      <c r="B108" s="39" t="s">
        <v>204</v>
      </c>
      <c r="C108" s="39" t="s">
        <v>251</v>
      </c>
      <c r="D108" s="39" t="s">
        <v>196</v>
      </c>
      <c r="E108" s="39" t="s">
        <v>617</v>
      </c>
      <c r="F108" s="39"/>
      <c r="G108" s="97">
        <f>G109+G112</f>
        <v>80.4</v>
      </c>
      <c r="H108" s="36">
        <f>H109+H112</f>
        <v>80.4</v>
      </c>
      <c r="I108" s="36">
        <f>I109+I112</f>
        <v>80.4</v>
      </c>
    </row>
    <row r="109" spans="1:9" ht="41.25">
      <c r="A109" s="210" t="s">
        <v>182</v>
      </c>
      <c r="B109" s="37" t="s">
        <v>204</v>
      </c>
      <c r="C109" s="37" t="s">
        <v>251</v>
      </c>
      <c r="D109" s="37" t="s">
        <v>196</v>
      </c>
      <c r="E109" s="37" t="s">
        <v>618</v>
      </c>
      <c r="F109" s="37"/>
      <c r="G109" s="38">
        <f aca="true" t="shared" si="9" ref="G109:I110">G110</f>
        <v>80.4</v>
      </c>
      <c r="H109" s="34">
        <f t="shared" si="9"/>
        <v>80.4</v>
      </c>
      <c r="I109" s="34">
        <f t="shared" si="9"/>
        <v>80.4</v>
      </c>
    </row>
    <row r="110" spans="1:9" ht="27.75">
      <c r="A110" s="211" t="s">
        <v>232</v>
      </c>
      <c r="B110" s="37" t="s">
        <v>204</v>
      </c>
      <c r="C110" s="37" t="s">
        <v>251</v>
      </c>
      <c r="D110" s="37" t="s">
        <v>196</v>
      </c>
      <c r="E110" s="37" t="s">
        <v>569</v>
      </c>
      <c r="F110" s="37"/>
      <c r="G110" s="38">
        <f t="shared" si="9"/>
        <v>80.4</v>
      </c>
      <c r="H110" s="34">
        <f t="shared" si="9"/>
        <v>80.4</v>
      </c>
      <c r="I110" s="34">
        <f t="shared" si="9"/>
        <v>80.4</v>
      </c>
    </row>
    <row r="111" spans="1:9" ht="15">
      <c r="A111" s="37" t="s">
        <v>79</v>
      </c>
      <c r="B111" s="37" t="s">
        <v>204</v>
      </c>
      <c r="C111" s="37" t="s">
        <v>251</v>
      </c>
      <c r="D111" s="37" t="s">
        <v>196</v>
      </c>
      <c r="E111" s="37" t="s">
        <v>569</v>
      </c>
      <c r="F111" s="37" t="s">
        <v>80</v>
      </c>
      <c r="G111" s="43">
        <v>80.4</v>
      </c>
      <c r="H111" s="33">
        <v>80.4</v>
      </c>
      <c r="I111" s="33">
        <v>80.4</v>
      </c>
    </row>
    <row r="112" spans="1:9" ht="41.25" hidden="1">
      <c r="A112" s="208" t="s">
        <v>664</v>
      </c>
      <c r="B112" s="37" t="s">
        <v>204</v>
      </c>
      <c r="C112" s="37" t="s">
        <v>251</v>
      </c>
      <c r="D112" s="37" t="s">
        <v>196</v>
      </c>
      <c r="E112" s="37" t="s">
        <v>563</v>
      </c>
      <c r="F112" s="37"/>
      <c r="G112" s="38">
        <f aca="true" t="shared" si="10" ref="G112:I113">G113</f>
        <v>0</v>
      </c>
      <c r="H112" s="38">
        <f t="shared" si="10"/>
        <v>0</v>
      </c>
      <c r="I112" s="38">
        <f t="shared" si="10"/>
        <v>0</v>
      </c>
    </row>
    <row r="113" spans="1:9" ht="15" hidden="1">
      <c r="A113" s="37" t="s">
        <v>123</v>
      </c>
      <c r="B113" s="37" t="s">
        <v>204</v>
      </c>
      <c r="C113" s="37" t="s">
        <v>594</v>
      </c>
      <c r="D113" s="37" t="s">
        <v>196</v>
      </c>
      <c r="E113" s="37" t="s">
        <v>511</v>
      </c>
      <c r="F113" s="37"/>
      <c r="G113" s="38">
        <f t="shared" si="10"/>
        <v>0</v>
      </c>
      <c r="H113" s="38">
        <f t="shared" si="10"/>
        <v>0</v>
      </c>
      <c r="I113" s="38">
        <f t="shared" si="10"/>
        <v>0</v>
      </c>
    </row>
    <row r="114" spans="1:9" ht="15" hidden="1">
      <c r="A114" s="37" t="s">
        <v>231</v>
      </c>
      <c r="B114" s="37" t="s">
        <v>204</v>
      </c>
      <c r="C114" s="37" t="s">
        <v>251</v>
      </c>
      <c r="D114" s="37" t="s">
        <v>196</v>
      </c>
      <c r="E114" s="37" t="s">
        <v>511</v>
      </c>
      <c r="F114" s="37" t="s">
        <v>177</v>
      </c>
      <c r="G114" s="43"/>
      <c r="H114" s="43"/>
      <c r="I114" s="43"/>
    </row>
    <row r="115" spans="1:9" ht="40.5" customHeight="1">
      <c r="A115" s="223" t="s">
        <v>97</v>
      </c>
      <c r="B115" s="39" t="s">
        <v>204</v>
      </c>
      <c r="C115" s="39" t="s">
        <v>251</v>
      </c>
      <c r="D115" s="39" t="s">
        <v>196</v>
      </c>
      <c r="E115" s="39" t="s">
        <v>589</v>
      </c>
      <c r="F115" s="39"/>
      <c r="G115" s="97">
        <f aca="true" t="shared" si="11" ref="G115:I117">G116</f>
        <v>125</v>
      </c>
      <c r="H115" s="40">
        <f t="shared" si="11"/>
        <v>125</v>
      </c>
      <c r="I115" s="40">
        <f t="shared" si="11"/>
        <v>125</v>
      </c>
    </row>
    <row r="116" spans="1:9" ht="45" customHeight="1">
      <c r="A116" s="229" t="s">
        <v>711</v>
      </c>
      <c r="B116" s="37" t="s">
        <v>204</v>
      </c>
      <c r="C116" s="37" t="s">
        <v>251</v>
      </c>
      <c r="D116" s="37" t="s">
        <v>196</v>
      </c>
      <c r="E116" s="37" t="s">
        <v>407</v>
      </c>
      <c r="F116" s="39"/>
      <c r="G116" s="40">
        <f t="shared" si="11"/>
        <v>125</v>
      </c>
      <c r="H116" s="40">
        <f t="shared" si="11"/>
        <v>125</v>
      </c>
      <c r="I116" s="40">
        <f t="shared" si="11"/>
        <v>125</v>
      </c>
    </row>
    <row r="117" spans="1:9" ht="19.5" customHeight="1">
      <c r="A117" s="37" t="s">
        <v>607</v>
      </c>
      <c r="B117" s="37" t="s">
        <v>204</v>
      </c>
      <c r="C117" s="37" t="s">
        <v>251</v>
      </c>
      <c r="D117" s="37" t="s">
        <v>196</v>
      </c>
      <c r="E117" s="37" t="s">
        <v>587</v>
      </c>
      <c r="F117" s="37"/>
      <c r="G117" s="38">
        <f t="shared" si="11"/>
        <v>125</v>
      </c>
      <c r="H117" s="38">
        <f t="shared" si="11"/>
        <v>125</v>
      </c>
      <c r="I117" s="38">
        <f t="shared" si="11"/>
        <v>125</v>
      </c>
    </row>
    <row r="118" spans="1:9" ht="21.75" customHeight="1">
      <c r="A118" s="37" t="s">
        <v>231</v>
      </c>
      <c r="B118" s="37" t="s">
        <v>204</v>
      </c>
      <c r="C118" s="37" t="s">
        <v>251</v>
      </c>
      <c r="D118" s="37" t="s">
        <v>196</v>
      </c>
      <c r="E118" s="37" t="s">
        <v>587</v>
      </c>
      <c r="F118" s="37" t="s">
        <v>177</v>
      </c>
      <c r="G118" s="43">
        <v>125</v>
      </c>
      <c r="H118" s="43">
        <v>125</v>
      </c>
      <c r="I118" s="43">
        <v>125</v>
      </c>
    </row>
    <row r="119" spans="1:9" ht="25.5" customHeight="1">
      <c r="A119" s="213" t="s">
        <v>85</v>
      </c>
      <c r="B119" s="41" t="s">
        <v>204</v>
      </c>
      <c r="C119" s="39" t="s">
        <v>251</v>
      </c>
      <c r="D119" s="39" t="s">
        <v>196</v>
      </c>
      <c r="E119" s="39" t="s">
        <v>505</v>
      </c>
      <c r="F119" s="39"/>
      <c r="G119" s="97">
        <f aca="true" t="shared" si="12" ref="G119:I121">G120</f>
        <v>20</v>
      </c>
      <c r="H119" s="40">
        <f t="shared" si="12"/>
        <v>20</v>
      </c>
      <c r="I119" s="40">
        <f t="shared" si="12"/>
        <v>20</v>
      </c>
    </row>
    <row r="120" spans="1:9" ht="43.5" customHeight="1">
      <c r="A120" s="214" t="s">
        <v>86</v>
      </c>
      <c r="B120" s="41" t="s">
        <v>204</v>
      </c>
      <c r="C120" s="37" t="s">
        <v>251</v>
      </c>
      <c r="D120" s="37" t="s">
        <v>196</v>
      </c>
      <c r="E120" s="37" t="s">
        <v>402</v>
      </c>
      <c r="F120" s="37"/>
      <c r="G120" s="38">
        <f t="shared" si="12"/>
        <v>20</v>
      </c>
      <c r="H120" s="38">
        <f t="shared" si="12"/>
        <v>20</v>
      </c>
      <c r="I120" s="38">
        <f t="shared" si="12"/>
        <v>20</v>
      </c>
    </row>
    <row r="121" spans="1:9" ht="18.75" customHeight="1">
      <c r="A121" s="214" t="s">
        <v>494</v>
      </c>
      <c r="B121" s="37" t="s">
        <v>204</v>
      </c>
      <c r="C121" s="37" t="s">
        <v>251</v>
      </c>
      <c r="D121" s="37" t="s">
        <v>196</v>
      </c>
      <c r="E121" s="37" t="s">
        <v>506</v>
      </c>
      <c r="F121" s="37"/>
      <c r="G121" s="38">
        <f t="shared" si="12"/>
        <v>20</v>
      </c>
      <c r="H121" s="38">
        <f t="shared" si="12"/>
        <v>20</v>
      </c>
      <c r="I121" s="38">
        <f t="shared" si="12"/>
        <v>20</v>
      </c>
    </row>
    <row r="122" spans="1:9" ht="20.25" customHeight="1">
      <c r="A122" s="37" t="s">
        <v>231</v>
      </c>
      <c r="B122" s="37" t="s">
        <v>204</v>
      </c>
      <c r="C122" s="37" t="s">
        <v>251</v>
      </c>
      <c r="D122" s="37" t="s">
        <v>196</v>
      </c>
      <c r="E122" s="37" t="s">
        <v>506</v>
      </c>
      <c r="F122" s="37" t="s">
        <v>177</v>
      </c>
      <c r="G122" s="44">
        <v>20</v>
      </c>
      <c r="H122" s="44">
        <v>20</v>
      </c>
      <c r="I122" s="44">
        <v>20</v>
      </c>
    </row>
    <row r="123" spans="1:9" ht="40.5" customHeight="1">
      <c r="A123" s="206" t="s">
        <v>470</v>
      </c>
      <c r="B123" s="37" t="s">
        <v>204</v>
      </c>
      <c r="C123" s="39" t="s">
        <v>251</v>
      </c>
      <c r="D123" s="39" t="s">
        <v>196</v>
      </c>
      <c r="E123" s="39" t="s">
        <v>418</v>
      </c>
      <c r="F123" s="39"/>
      <c r="G123" s="313">
        <f>G124</f>
        <v>20</v>
      </c>
      <c r="H123" s="44"/>
      <c r="I123" s="44"/>
    </row>
    <row r="124" spans="1:9" ht="54" customHeight="1">
      <c r="A124" s="37" t="s">
        <v>284</v>
      </c>
      <c r="B124" s="37" t="s">
        <v>204</v>
      </c>
      <c r="C124" s="37" t="s">
        <v>251</v>
      </c>
      <c r="D124" s="37" t="s">
        <v>196</v>
      </c>
      <c r="E124" s="37" t="s">
        <v>688</v>
      </c>
      <c r="F124" s="37"/>
      <c r="G124" s="44">
        <f>G125</f>
        <v>20</v>
      </c>
      <c r="H124" s="44"/>
      <c r="I124" s="44"/>
    </row>
    <row r="125" spans="1:9" ht="28.5" customHeight="1">
      <c r="A125" s="230" t="s">
        <v>472</v>
      </c>
      <c r="B125" s="37" t="s">
        <v>204</v>
      </c>
      <c r="C125" s="37" t="s">
        <v>251</v>
      </c>
      <c r="D125" s="37" t="s">
        <v>196</v>
      </c>
      <c r="E125" s="37" t="s">
        <v>473</v>
      </c>
      <c r="F125" s="37"/>
      <c r="G125" s="44">
        <f>G126</f>
        <v>20</v>
      </c>
      <c r="H125" s="44"/>
      <c r="I125" s="44"/>
    </row>
    <row r="126" spans="1:9" ht="20.25" customHeight="1">
      <c r="A126" s="37" t="s">
        <v>176</v>
      </c>
      <c r="B126" s="37" t="s">
        <v>204</v>
      </c>
      <c r="C126" s="37" t="s">
        <v>251</v>
      </c>
      <c r="D126" s="37" t="s">
        <v>196</v>
      </c>
      <c r="E126" s="37" t="s">
        <v>473</v>
      </c>
      <c r="F126" s="37" t="s">
        <v>177</v>
      </c>
      <c r="G126" s="44">
        <v>20</v>
      </c>
      <c r="H126" s="44"/>
      <c r="I126" s="44"/>
    </row>
    <row r="127" spans="1:9" ht="41.25" customHeight="1" hidden="1">
      <c r="A127" s="207" t="s">
        <v>509</v>
      </c>
      <c r="B127" s="41" t="s">
        <v>204</v>
      </c>
      <c r="C127" s="39" t="s">
        <v>251</v>
      </c>
      <c r="D127" s="39" t="s">
        <v>196</v>
      </c>
      <c r="E127" s="39" t="s">
        <v>700</v>
      </c>
      <c r="F127" s="39"/>
      <c r="G127" s="40">
        <f>G128</f>
        <v>0</v>
      </c>
      <c r="H127" s="99">
        <f aca="true" t="shared" si="13" ref="H127:I129">H128</f>
        <v>0</v>
      </c>
      <c r="I127" s="99">
        <f t="shared" si="13"/>
        <v>0</v>
      </c>
    </row>
    <row r="128" spans="1:9" ht="51" customHeight="1" hidden="1">
      <c r="A128" s="208" t="s">
        <v>702</v>
      </c>
      <c r="B128" s="37" t="s">
        <v>204</v>
      </c>
      <c r="C128" s="37" t="s">
        <v>251</v>
      </c>
      <c r="D128" s="37" t="s">
        <v>196</v>
      </c>
      <c r="E128" s="37" t="s">
        <v>406</v>
      </c>
      <c r="F128" s="37"/>
      <c r="G128" s="38">
        <f>G129</f>
        <v>0</v>
      </c>
      <c r="H128" s="43">
        <f t="shared" si="13"/>
        <v>0</v>
      </c>
      <c r="I128" s="43">
        <f t="shared" si="13"/>
        <v>0</v>
      </c>
    </row>
    <row r="129" spans="1:9" ht="29.25" customHeight="1" hidden="1">
      <c r="A129" s="37" t="s">
        <v>127</v>
      </c>
      <c r="B129" s="37" t="s">
        <v>204</v>
      </c>
      <c r="C129" s="37" t="s">
        <v>251</v>
      </c>
      <c r="D129" s="37" t="s">
        <v>196</v>
      </c>
      <c r="E129" s="37" t="s">
        <v>510</v>
      </c>
      <c r="F129" s="37"/>
      <c r="G129" s="38">
        <f>G130</f>
        <v>0</v>
      </c>
      <c r="H129" s="43">
        <f t="shared" si="13"/>
        <v>0</v>
      </c>
      <c r="I129" s="43">
        <f t="shared" si="13"/>
        <v>0</v>
      </c>
    </row>
    <row r="130" spans="1:9" ht="15" hidden="1">
      <c r="A130" s="37" t="s">
        <v>231</v>
      </c>
      <c r="B130" s="37" t="s">
        <v>204</v>
      </c>
      <c r="C130" s="37" t="s">
        <v>251</v>
      </c>
      <c r="D130" s="37" t="s">
        <v>196</v>
      </c>
      <c r="E130" s="37" t="s">
        <v>510</v>
      </c>
      <c r="F130" s="37" t="s">
        <v>177</v>
      </c>
      <c r="G130" s="43"/>
      <c r="H130" s="43"/>
      <c r="I130" s="43"/>
    </row>
    <row r="131" spans="1:9" ht="15" hidden="1">
      <c r="A131" s="231"/>
      <c r="B131" s="41"/>
      <c r="C131" s="39"/>
      <c r="D131" s="39"/>
      <c r="E131" s="39"/>
      <c r="F131" s="39"/>
      <c r="G131" s="40">
        <f aca="true" t="shared" si="14" ref="G131:I133">G132</f>
        <v>0</v>
      </c>
      <c r="H131" s="40">
        <f t="shared" si="14"/>
        <v>0</v>
      </c>
      <c r="I131" s="40">
        <f t="shared" si="14"/>
        <v>0</v>
      </c>
    </row>
    <row r="132" spans="1:9" ht="15" hidden="1">
      <c r="A132" s="225"/>
      <c r="B132" s="41"/>
      <c r="C132" s="225"/>
      <c r="D132" s="225"/>
      <c r="E132" s="225"/>
      <c r="F132" s="225"/>
      <c r="G132" s="100">
        <f t="shared" si="14"/>
        <v>0</v>
      </c>
      <c r="H132" s="100">
        <f t="shared" si="14"/>
        <v>0</v>
      </c>
      <c r="I132" s="100">
        <f t="shared" si="14"/>
        <v>0</v>
      </c>
    </row>
    <row r="133" spans="1:9" ht="15" hidden="1">
      <c r="A133" s="37"/>
      <c r="B133" s="37"/>
      <c r="C133" s="37"/>
      <c r="D133" s="37"/>
      <c r="E133" s="37"/>
      <c r="F133" s="37"/>
      <c r="G133" s="38">
        <f t="shared" si="14"/>
        <v>0</v>
      </c>
      <c r="H133" s="38">
        <f t="shared" si="14"/>
        <v>0</v>
      </c>
      <c r="I133" s="38">
        <f t="shared" si="14"/>
        <v>0</v>
      </c>
    </row>
    <row r="134" spans="1:9" ht="15" hidden="1">
      <c r="A134" s="37"/>
      <c r="B134" s="37"/>
      <c r="C134" s="37"/>
      <c r="D134" s="37"/>
      <c r="E134" s="37"/>
      <c r="F134" s="37"/>
      <c r="G134" s="43"/>
      <c r="H134" s="43"/>
      <c r="I134" s="43"/>
    </row>
    <row r="135" spans="1:9" ht="15" hidden="1">
      <c r="A135" s="207"/>
      <c r="B135" s="41"/>
      <c r="C135" s="39"/>
      <c r="D135" s="39"/>
      <c r="E135" s="39"/>
      <c r="F135" s="39"/>
      <c r="G135" s="40">
        <f aca="true" t="shared" si="15" ref="G135:I137">G136</f>
        <v>0</v>
      </c>
      <c r="H135" s="40">
        <f t="shared" si="15"/>
        <v>0</v>
      </c>
      <c r="I135" s="40">
        <f t="shared" si="15"/>
        <v>0</v>
      </c>
    </row>
    <row r="136" spans="1:9" ht="15" hidden="1">
      <c r="A136" s="208"/>
      <c r="B136" s="37"/>
      <c r="C136" s="37"/>
      <c r="D136" s="37"/>
      <c r="E136" s="37"/>
      <c r="F136" s="37"/>
      <c r="G136" s="38">
        <f t="shared" si="15"/>
        <v>0</v>
      </c>
      <c r="H136" s="38">
        <f t="shared" si="15"/>
        <v>0</v>
      </c>
      <c r="I136" s="38">
        <f t="shared" si="15"/>
        <v>0</v>
      </c>
    </row>
    <row r="137" spans="1:9" ht="15" hidden="1">
      <c r="A137" s="37"/>
      <c r="B137" s="37"/>
      <c r="C137" s="37"/>
      <c r="D137" s="37"/>
      <c r="E137" s="37"/>
      <c r="F137" s="37"/>
      <c r="G137" s="38">
        <f t="shared" si="15"/>
        <v>0</v>
      </c>
      <c r="H137" s="38">
        <f t="shared" si="15"/>
        <v>0</v>
      </c>
      <c r="I137" s="38">
        <f t="shared" si="15"/>
        <v>0</v>
      </c>
    </row>
    <row r="138" spans="1:9" ht="15" hidden="1">
      <c r="A138" s="37"/>
      <c r="B138" s="37"/>
      <c r="C138" s="37"/>
      <c r="D138" s="37"/>
      <c r="E138" s="37"/>
      <c r="F138" s="37"/>
      <c r="G138" s="43"/>
      <c r="H138" s="43"/>
      <c r="I138" s="43"/>
    </row>
    <row r="139" spans="1:9" ht="29.25">
      <c r="A139" s="205" t="s">
        <v>4</v>
      </c>
      <c r="B139" s="41" t="s">
        <v>204</v>
      </c>
      <c r="C139" s="41" t="s">
        <v>251</v>
      </c>
      <c r="D139" s="41" t="s">
        <v>196</v>
      </c>
      <c r="E139" s="41" t="s">
        <v>556</v>
      </c>
      <c r="F139" s="41"/>
      <c r="G139" s="55">
        <f>G140</f>
        <v>40</v>
      </c>
      <c r="H139" s="46">
        <f aca="true" t="shared" si="16" ref="H139:I141">H140</f>
        <v>40</v>
      </c>
      <c r="I139" s="46">
        <f t="shared" si="16"/>
        <v>0</v>
      </c>
    </row>
    <row r="140" spans="1:9" ht="44.25" customHeight="1">
      <c r="A140" s="230" t="s">
        <v>703</v>
      </c>
      <c r="B140" s="37" t="s">
        <v>204</v>
      </c>
      <c r="C140" s="37" t="s">
        <v>251</v>
      </c>
      <c r="D140" s="37" t="s">
        <v>196</v>
      </c>
      <c r="E140" s="37" t="s">
        <v>404</v>
      </c>
      <c r="F140" s="37"/>
      <c r="G140" s="43">
        <f>G141</f>
        <v>40</v>
      </c>
      <c r="H140" s="43">
        <f t="shared" si="16"/>
        <v>40</v>
      </c>
      <c r="I140" s="43">
        <f t="shared" si="16"/>
        <v>0</v>
      </c>
    </row>
    <row r="141" spans="1:9" ht="15">
      <c r="A141" s="37" t="s">
        <v>498</v>
      </c>
      <c r="B141" s="37" t="s">
        <v>204</v>
      </c>
      <c r="C141" s="37" t="s">
        <v>251</v>
      </c>
      <c r="D141" s="37" t="s">
        <v>196</v>
      </c>
      <c r="E141" s="37" t="s">
        <v>512</v>
      </c>
      <c r="F141" s="37"/>
      <c r="G141" s="43">
        <f>G142</f>
        <v>40</v>
      </c>
      <c r="H141" s="43">
        <f t="shared" si="16"/>
        <v>40</v>
      </c>
      <c r="I141" s="43">
        <f t="shared" si="16"/>
        <v>0</v>
      </c>
    </row>
    <row r="142" spans="1:9" ht="15">
      <c r="A142" s="37" t="s">
        <v>231</v>
      </c>
      <c r="B142" s="37" t="s">
        <v>204</v>
      </c>
      <c r="C142" s="37" t="s">
        <v>251</v>
      </c>
      <c r="D142" s="37" t="s">
        <v>196</v>
      </c>
      <c r="E142" s="37" t="s">
        <v>512</v>
      </c>
      <c r="F142" s="37" t="s">
        <v>177</v>
      </c>
      <c r="G142" s="43">
        <v>40</v>
      </c>
      <c r="H142" s="43">
        <v>40</v>
      </c>
      <c r="I142" s="43"/>
    </row>
    <row r="143" spans="1:9" ht="42.75" hidden="1">
      <c r="A143" s="232" t="s">
        <v>189</v>
      </c>
      <c r="B143" s="41" t="s">
        <v>204</v>
      </c>
      <c r="C143" s="39" t="s">
        <v>251</v>
      </c>
      <c r="D143" s="39" t="s">
        <v>196</v>
      </c>
      <c r="E143" s="39" t="s">
        <v>707</v>
      </c>
      <c r="F143" s="39"/>
      <c r="G143" s="40">
        <f aca="true" t="shared" si="17" ref="G143:I145">G144</f>
        <v>0</v>
      </c>
      <c r="H143" s="40">
        <f t="shared" si="17"/>
        <v>0</v>
      </c>
      <c r="I143" s="40">
        <f t="shared" si="17"/>
        <v>0</v>
      </c>
    </row>
    <row r="144" spans="1:9" ht="38.25" customHeight="1" hidden="1">
      <c r="A144" s="208" t="s">
        <v>708</v>
      </c>
      <c r="B144" s="41" t="s">
        <v>204</v>
      </c>
      <c r="C144" s="37" t="s">
        <v>251</v>
      </c>
      <c r="D144" s="37" t="s">
        <v>196</v>
      </c>
      <c r="E144" s="37" t="s">
        <v>405</v>
      </c>
      <c r="F144" s="37"/>
      <c r="G144" s="38">
        <f t="shared" si="17"/>
        <v>0</v>
      </c>
      <c r="H144" s="38">
        <f t="shared" si="17"/>
        <v>0</v>
      </c>
      <c r="I144" s="38">
        <f t="shared" si="17"/>
        <v>0</v>
      </c>
    </row>
    <row r="145" spans="1:9" ht="15" hidden="1">
      <c r="A145" s="37" t="s">
        <v>121</v>
      </c>
      <c r="B145" s="37" t="s">
        <v>204</v>
      </c>
      <c r="C145" s="37" t="s">
        <v>251</v>
      </c>
      <c r="D145" s="37" t="s">
        <v>196</v>
      </c>
      <c r="E145" s="37" t="s">
        <v>504</v>
      </c>
      <c r="F145" s="37"/>
      <c r="G145" s="38">
        <f t="shared" si="17"/>
        <v>0</v>
      </c>
      <c r="H145" s="38">
        <f t="shared" si="17"/>
        <v>0</v>
      </c>
      <c r="I145" s="38">
        <f t="shared" si="17"/>
        <v>0</v>
      </c>
    </row>
    <row r="146" spans="1:9" ht="15" hidden="1">
      <c r="A146" s="37" t="s">
        <v>231</v>
      </c>
      <c r="B146" s="37" t="s">
        <v>204</v>
      </c>
      <c r="C146" s="37" t="s">
        <v>251</v>
      </c>
      <c r="D146" s="37" t="s">
        <v>196</v>
      </c>
      <c r="E146" s="37" t="s">
        <v>504</v>
      </c>
      <c r="F146" s="37" t="s">
        <v>177</v>
      </c>
      <c r="G146" s="44"/>
      <c r="H146" s="44"/>
      <c r="I146" s="44"/>
    </row>
    <row r="147" spans="1:9" ht="42.75">
      <c r="A147" s="232" t="s">
        <v>45</v>
      </c>
      <c r="B147" s="41" t="s">
        <v>204</v>
      </c>
      <c r="C147" s="39" t="s">
        <v>251</v>
      </c>
      <c r="D147" s="39" t="s">
        <v>196</v>
      </c>
      <c r="E147" s="39" t="s">
        <v>709</v>
      </c>
      <c r="F147" s="39"/>
      <c r="G147" s="97">
        <f aca="true" t="shared" si="18" ref="G147:I149">G148</f>
        <v>34</v>
      </c>
      <c r="H147" s="40">
        <f t="shared" si="18"/>
        <v>34</v>
      </c>
      <c r="I147" s="40">
        <f t="shared" si="18"/>
        <v>0</v>
      </c>
    </row>
    <row r="148" spans="1:9" ht="68.25">
      <c r="A148" s="214" t="s">
        <v>712</v>
      </c>
      <c r="B148" s="41" t="s">
        <v>204</v>
      </c>
      <c r="C148" s="37" t="s">
        <v>251</v>
      </c>
      <c r="D148" s="37" t="s">
        <v>196</v>
      </c>
      <c r="E148" s="37" t="s">
        <v>6</v>
      </c>
      <c r="F148" s="37"/>
      <c r="G148" s="38">
        <f t="shared" si="18"/>
        <v>34</v>
      </c>
      <c r="H148" s="38">
        <f t="shared" si="18"/>
        <v>34</v>
      </c>
      <c r="I148" s="38">
        <f t="shared" si="18"/>
        <v>0</v>
      </c>
    </row>
    <row r="149" spans="1:9" ht="15">
      <c r="A149" s="217" t="s">
        <v>660</v>
      </c>
      <c r="B149" s="37" t="s">
        <v>204</v>
      </c>
      <c r="C149" s="37" t="s">
        <v>251</v>
      </c>
      <c r="D149" s="37" t="s">
        <v>196</v>
      </c>
      <c r="E149" s="37" t="s">
        <v>719</v>
      </c>
      <c r="F149" s="37"/>
      <c r="G149" s="38">
        <f t="shared" si="18"/>
        <v>34</v>
      </c>
      <c r="H149" s="38">
        <f t="shared" si="18"/>
        <v>34</v>
      </c>
      <c r="I149" s="38">
        <f t="shared" si="18"/>
        <v>0</v>
      </c>
    </row>
    <row r="150" spans="1:9" ht="15">
      <c r="A150" s="37" t="s">
        <v>231</v>
      </c>
      <c r="B150" s="37" t="s">
        <v>204</v>
      </c>
      <c r="C150" s="37" t="s">
        <v>251</v>
      </c>
      <c r="D150" s="37" t="s">
        <v>196</v>
      </c>
      <c r="E150" s="37" t="s">
        <v>719</v>
      </c>
      <c r="F150" s="37" t="s">
        <v>177</v>
      </c>
      <c r="G150" s="44">
        <v>34</v>
      </c>
      <c r="H150" s="44">
        <v>34</v>
      </c>
      <c r="I150" s="44"/>
    </row>
    <row r="151" spans="1:9" ht="15" hidden="1">
      <c r="A151" s="213"/>
      <c r="B151" s="37"/>
      <c r="C151" s="39"/>
      <c r="D151" s="39"/>
      <c r="E151" s="39"/>
      <c r="F151" s="39"/>
      <c r="G151" s="99">
        <f aca="true" t="shared" si="19" ref="G151:I153">G152</f>
        <v>0</v>
      </c>
      <c r="H151" s="99">
        <f t="shared" si="19"/>
        <v>0</v>
      </c>
      <c r="I151" s="99">
        <f t="shared" si="19"/>
        <v>0</v>
      </c>
    </row>
    <row r="152" spans="1:9" ht="15" hidden="1">
      <c r="A152" s="214"/>
      <c r="B152" s="37"/>
      <c r="C152" s="39"/>
      <c r="D152" s="39"/>
      <c r="E152" s="39"/>
      <c r="F152" s="39"/>
      <c r="G152" s="99">
        <f t="shared" si="19"/>
        <v>0</v>
      </c>
      <c r="H152" s="99">
        <f t="shared" si="19"/>
        <v>0</v>
      </c>
      <c r="I152" s="99">
        <f t="shared" si="19"/>
        <v>0</v>
      </c>
    </row>
    <row r="153" spans="1:9" ht="15" hidden="1">
      <c r="A153" s="208"/>
      <c r="B153" s="37"/>
      <c r="C153" s="37"/>
      <c r="D153" s="37"/>
      <c r="E153" s="37"/>
      <c r="F153" s="37"/>
      <c r="G153" s="43">
        <f t="shared" si="19"/>
        <v>0</v>
      </c>
      <c r="H153" s="53">
        <f t="shared" si="19"/>
        <v>0</v>
      </c>
      <c r="I153" s="53">
        <f t="shared" si="19"/>
        <v>0</v>
      </c>
    </row>
    <row r="154" spans="1:9" ht="15" hidden="1">
      <c r="A154" s="37"/>
      <c r="B154" s="37"/>
      <c r="C154" s="37"/>
      <c r="D154" s="37"/>
      <c r="E154" s="37"/>
      <c r="F154" s="37"/>
      <c r="G154" s="43"/>
      <c r="H154" s="43"/>
      <c r="I154" s="43"/>
    </row>
    <row r="155" spans="1:9" ht="27.75">
      <c r="A155" s="213" t="s">
        <v>227</v>
      </c>
      <c r="B155" s="41" t="s">
        <v>204</v>
      </c>
      <c r="C155" s="41" t="s">
        <v>251</v>
      </c>
      <c r="D155" s="41" t="s">
        <v>196</v>
      </c>
      <c r="E155" s="41" t="s">
        <v>716</v>
      </c>
      <c r="F155" s="41"/>
      <c r="G155" s="55">
        <f aca="true" t="shared" si="20" ref="G155:I157">G156</f>
        <v>10</v>
      </c>
      <c r="H155" s="46">
        <f t="shared" si="20"/>
        <v>0</v>
      </c>
      <c r="I155" s="46">
        <f t="shared" si="20"/>
        <v>0</v>
      </c>
    </row>
    <row r="156" spans="1:9" ht="40.5">
      <c r="A156" s="227" t="s">
        <v>715</v>
      </c>
      <c r="B156" s="41" t="s">
        <v>204</v>
      </c>
      <c r="C156" s="37" t="s">
        <v>251</v>
      </c>
      <c r="D156" s="37" t="s">
        <v>196</v>
      </c>
      <c r="E156" s="37" t="s">
        <v>228</v>
      </c>
      <c r="F156" s="37"/>
      <c r="G156" s="43">
        <f t="shared" si="20"/>
        <v>10</v>
      </c>
      <c r="H156" s="43">
        <f t="shared" si="20"/>
        <v>0</v>
      </c>
      <c r="I156" s="43">
        <f t="shared" si="20"/>
        <v>0</v>
      </c>
    </row>
    <row r="157" spans="1:9" ht="15">
      <c r="A157" s="37" t="s">
        <v>229</v>
      </c>
      <c r="B157" s="37" t="s">
        <v>204</v>
      </c>
      <c r="C157" s="37" t="s">
        <v>251</v>
      </c>
      <c r="D157" s="37" t="s">
        <v>196</v>
      </c>
      <c r="E157" s="37" t="s">
        <v>513</v>
      </c>
      <c r="F157" s="37"/>
      <c r="G157" s="43">
        <f t="shared" si="20"/>
        <v>10</v>
      </c>
      <c r="H157" s="43">
        <f t="shared" si="20"/>
        <v>0</v>
      </c>
      <c r="I157" s="43">
        <f t="shared" si="20"/>
        <v>0</v>
      </c>
    </row>
    <row r="158" spans="1:9" ht="15">
      <c r="A158" s="37" t="s">
        <v>433</v>
      </c>
      <c r="B158" s="37" t="s">
        <v>204</v>
      </c>
      <c r="C158" s="37" t="s">
        <v>251</v>
      </c>
      <c r="D158" s="37" t="s">
        <v>196</v>
      </c>
      <c r="E158" s="37" t="s">
        <v>513</v>
      </c>
      <c r="F158" s="37" t="s">
        <v>78</v>
      </c>
      <c r="G158" s="43">
        <v>10</v>
      </c>
      <c r="H158" s="43"/>
      <c r="I158" s="43"/>
    </row>
    <row r="159" spans="1:9" ht="15" hidden="1">
      <c r="A159" s="233" t="s">
        <v>651</v>
      </c>
      <c r="B159" s="41" t="s">
        <v>204</v>
      </c>
      <c r="C159" s="233" t="s">
        <v>193</v>
      </c>
      <c r="D159" s="233"/>
      <c r="E159" s="233"/>
      <c r="F159" s="37"/>
      <c r="G159" s="46">
        <f>G160</f>
        <v>0</v>
      </c>
      <c r="H159" s="46">
        <f aca="true" t="shared" si="21" ref="H159:I163">H160</f>
        <v>0</v>
      </c>
      <c r="I159" s="46">
        <f t="shared" si="21"/>
        <v>0</v>
      </c>
    </row>
    <row r="160" spans="1:9" ht="27" hidden="1">
      <c r="A160" s="234" t="s">
        <v>652</v>
      </c>
      <c r="B160" s="37" t="s">
        <v>204</v>
      </c>
      <c r="C160" s="234" t="s">
        <v>193</v>
      </c>
      <c r="D160" s="234" t="s">
        <v>199</v>
      </c>
      <c r="E160" s="233"/>
      <c r="F160" s="37"/>
      <c r="G160" s="43">
        <f>G161</f>
        <v>0</v>
      </c>
      <c r="H160" s="43">
        <f t="shared" si="21"/>
        <v>0</v>
      </c>
      <c r="I160" s="43">
        <f t="shared" si="21"/>
        <v>0</v>
      </c>
    </row>
    <row r="161" spans="1:9" ht="15" hidden="1">
      <c r="A161" s="219" t="s">
        <v>128</v>
      </c>
      <c r="B161" s="37" t="s">
        <v>204</v>
      </c>
      <c r="C161" s="37" t="s">
        <v>193</v>
      </c>
      <c r="D161" s="37" t="s">
        <v>199</v>
      </c>
      <c r="E161" s="37" t="s">
        <v>551</v>
      </c>
      <c r="F161" s="37"/>
      <c r="G161" s="43">
        <f>G162</f>
        <v>0</v>
      </c>
      <c r="H161" s="43">
        <f t="shared" si="21"/>
        <v>0</v>
      </c>
      <c r="I161" s="43">
        <f t="shared" si="21"/>
        <v>0</v>
      </c>
    </row>
    <row r="162" spans="1:9" ht="15" hidden="1">
      <c r="A162" s="214" t="s">
        <v>552</v>
      </c>
      <c r="B162" s="37" t="s">
        <v>204</v>
      </c>
      <c r="C162" s="37" t="s">
        <v>193</v>
      </c>
      <c r="D162" s="37" t="s">
        <v>199</v>
      </c>
      <c r="E162" s="37" t="s">
        <v>553</v>
      </c>
      <c r="F162" s="37"/>
      <c r="G162" s="43">
        <f>G163</f>
        <v>0</v>
      </c>
      <c r="H162" s="43">
        <f t="shared" si="21"/>
        <v>0</v>
      </c>
      <c r="I162" s="43">
        <f t="shared" si="21"/>
        <v>0</v>
      </c>
    </row>
    <row r="163" spans="1:9" ht="27" hidden="1">
      <c r="A163" s="234" t="s">
        <v>514</v>
      </c>
      <c r="B163" s="37" t="s">
        <v>204</v>
      </c>
      <c r="C163" s="236" t="s">
        <v>193</v>
      </c>
      <c r="D163" s="236" t="s">
        <v>199</v>
      </c>
      <c r="E163" s="236" t="s">
        <v>515</v>
      </c>
      <c r="F163" s="37"/>
      <c r="G163" s="43">
        <f>G164</f>
        <v>0</v>
      </c>
      <c r="H163" s="43">
        <f t="shared" si="21"/>
        <v>0</v>
      </c>
      <c r="I163" s="43">
        <f t="shared" si="21"/>
        <v>0</v>
      </c>
    </row>
    <row r="164" spans="1:9" ht="15" hidden="1">
      <c r="A164" s="37" t="s">
        <v>231</v>
      </c>
      <c r="B164" s="41" t="s">
        <v>204</v>
      </c>
      <c r="C164" s="236" t="s">
        <v>193</v>
      </c>
      <c r="D164" s="236" t="s">
        <v>199</v>
      </c>
      <c r="E164" s="236" t="s">
        <v>515</v>
      </c>
      <c r="F164" s="37" t="s">
        <v>177</v>
      </c>
      <c r="G164" s="43"/>
      <c r="H164" s="43"/>
      <c r="I164" s="43"/>
    </row>
    <row r="165" spans="1:9" ht="27.75">
      <c r="A165" s="213" t="s">
        <v>122</v>
      </c>
      <c r="B165" s="41" t="s">
        <v>204</v>
      </c>
      <c r="C165" s="237" t="s">
        <v>251</v>
      </c>
      <c r="D165" s="237" t="s">
        <v>196</v>
      </c>
      <c r="E165" s="237" t="s">
        <v>32</v>
      </c>
      <c r="F165" s="41"/>
      <c r="G165" s="55">
        <f>G166</f>
        <v>100</v>
      </c>
      <c r="H165" s="43"/>
      <c r="I165" s="43"/>
    </row>
    <row r="166" spans="1:9" ht="54">
      <c r="A166" s="227" t="s">
        <v>273</v>
      </c>
      <c r="B166" s="37" t="s">
        <v>204</v>
      </c>
      <c r="C166" s="236" t="s">
        <v>251</v>
      </c>
      <c r="D166" s="236" t="s">
        <v>196</v>
      </c>
      <c r="E166" s="236" t="s">
        <v>465</v>
      </c>
      <c r="F166" s="37"/>
      <c r="G166" s="43">
        <f>G167</f>
        <v>100</v>
      </c>
      <c r="H166" s="43"/>
      <c r="I166" s="43"/>
    </row>
    <row r="167" spans="1:9" ht="15">
      <c r="A167" s="37" t="s">
        <v>123</v>
      </c>
      <c r="B167" s="37" t="s">
        <v>204</v>
      </c>
      <c r="C167" s="236" t="s">
        <v>251</v>
      </c>
      <c r="D167" s="236" t="s">
        <v>196</v>
      </c>
      <c r="E167" s="236" t="s">
        <v>277</v>
      </c>
      <c r="F167" s="37"/>
      <c r="G167" s="43">
        <f>G168</f>
        <v>100</v>
      </c>
      <c r="H167" s="43"/>
      <c r="I167" s="43"/>
    </row>
    <row r="168" spans="1:9" ht="15">
      <c r="A168" s="37" t="s">
        <v>433</v>
      </c>
      <c r="B168" s="37" t="s">
        <v>204</v>
      </c>
      <c r="C168" s="236" t="s">
        <v>251</v>
      </c>
      <c r="D168" s="236" t="s">
        <v>196</v>
      </c>
      <c r="E168" s="236" t="s">
        <v>277</v>
      </c>
      <c r="F168" s="37" t="s">
        <v>78</v>
      </c>
      <c r="G168" s="43">
        <v>100</v>
      </c>
      <c r="H168" s="43"/>
      <c r="I168" s="43"/>
    </row>
    <row r="169" spans="1:9" ht="43.5">
      <c r="A169" s="103" t="s">
        <v>544</v>
      </c>
      <c r="B169" s="41" t="s">
        <v>204</v>
      </c>
      <c r="C169" s="237" t="s">
        <v>251</v>
      </c>
      <c r="D169" s="237" t="s">
        <v>196</v>
      </c>
      <c r="E169" s="237" t="s">
        <v>532</v>
      </c>
      <c r="F169" s="41"/>
      <c r="G169" s="55">
        <f>G170</f>
        <v>30</v>
      </c>
      <c r="H169" s="43"/>
      <c r="I169" s="43"/>
    </row>
    <row r="170" spans="1:9" ht="45">
      <c r="A170" s="114" t="s">
        <v>542</v>
      </c>
      <c r="B170" s="37" t="s">
        <v>204</v>
      </c>
      <c r="C170" s="236" t="s">
        <v>251</v>
      </c>
      <c r="D170" s="236" t="s">
        <v>196</v>
      </c>
      <c r="E170" s="236" t="s">
        <v>533</v>
      </c>
      <c r="F170" s="37"/>
      <c r="G170" s="43">
        <f>G171</f>
        <v>30</v>
      </c>
      <c r="H170" s="43"/>
      <c r="I170" s="43"/>
    </row>
    <row r="171" spans="1:9" ht="30">
      <c r="A171" s="319" t="s">
        <v>545</v>
      </c>
      <c r="B171" s="37" t="s">
        <v>204</v>
      </c>
      <c r="C171" s="236" t="s">
        <v>251</v>
      </c>
      <c r="D171" s="236" t="s">
        <v>196</v>
      </c>
      <c r="E171" s="236" t="s">
        <v>543</v>
      </c>
      <c r="F171" s="37"/>
      <c r="G171" s="43">
        <f>G172</f>
        <v>30</v>
      </c>
      <c r="H171" s="43"/>
      <c r="I171" s="43"/>
    </row>
    <row r="172" spans="1:9" ht="15">
      <c r="A172" s="37" t="s">
        <v>433</v>
      </c>
      <c r="B172" s="37" t="s">
        <v>204</v>
      </c>
      <c r="C172" s="236" t="s">
        <v>251</v>
      </c>
      <c r="D172" s="236" t="s">
        <v>196</v>
      </c>
      <c r="E172" s="236" t="s">
        <v>543</v>
      </c>
      <c r="F172" s="37" t="s">
        <v>78</v>
      </c>
      <c r="G172" s="43">
        <v>30</v>
      </c>
      <c r="H172" s="43"/>
      <c r="I172" s="43"/>
    </row>
    <row r="173" spans="1:9" ht="15">
      <c r="A173" s="41" t="s">
        <v>172</v>
      </c>
      <c r="B173" s="41" t="s">
        <v>204</v>
      </c>
      <c r="C173" s="237" t="s">
        <v>194</v>
      </c>
      <c r="D173" s="236"/>
      <c r="E173" s="236"/>
      <c r="F173" s="37"/>
      <c r="G173" s="46">
        <f>G174+G179+G189+G184</f>
        <v>1857.5</v>
      </c>
      <c r="H173" s="46">
        <f>H174+H179+H189</f>
        <v>8577</v>
      </c>
      <c r="I173" s="46">
        <f>I174+I179+I189</f>
        <v>6573</v>
      </c>
    </row>
    <row r="174" spans="1:9" ht="15" hidden="1">
      <c r="A174" s="39" t="s">
        <v>634</v>
      </c>
      <c r="B174" s="37" t="s">
        <v>204</v>
      </c>
      <c r="C174" s="39" t="s">
        <v>194</v>
      </c>
      <c r="D174" s="39" t="s">
        <v>200</v>
      </c>
      <c r="E174" s="238"/>
      <c r="F174" s="238"/>
      <c r="G174" s="42">
        <f aca="true" t="shared" si="22" ref="G174:I177">G175</f>
        <v>0</v>
      </c>
      <c r="H174" s="42">
        <f t="shared" si="22"/>
        <v>0</v>
      </c>
      <c r="I174" s="42">
        <f t="shared" si="22"/>
        <v>0</v>
      </c>
    </row>
    <row r="175" spans="1:9" ht="42.75" hidden="1">
      <c r="A175" s="206" t="s">
        <v>682</v>
      </c>
      <c r="B175" s="37" t="s">
        <v>204</v>
      </c>
      <c r="C175" s="39" t="s">
        <v>194</v>
      </c>
      <c r="D175" s="39" t="s">
        <v>200</v>
      </c>
      <c r="E175" s="239" t="s">
        <v>683</v>
      </c>
      <c r="F175" s="239"/>
      <c r="G175" s="42">
        <f>G176</f>
        <v>0</v>
      </c>
      <c r="H175" s="42">
        <f t="shared" si="22"/>
        <v>0</v>
      </c>
      <c r="I175" s="42">
        <f t="shared" si="22"/>
        <v>0</v>
      </c>
    </row>
    <row r="176" spans="1:9" ht="54.75" hidden="1">
      <c r="A176" s="214" t="s">
        <v>685</v>
      </c>
      <c r="B176" s="37" t="s">
        <v>204</v>
      </c>
      <c r="C176" s="37" t="s">
        <v>194</v>
      </c>
      <c r="D176" s="37" t="s">
        <v>200</v>
      </c>
      <c r="E176" s="240" t="s">
        <v>686</v>
      </c>
      <c r="F176" s="240"/>
      <c r="G176" s="38">
        <f>G177</f>
        <v>0</v>
      </c>
      <c r="H176" s="38">
        <f t="shared" si="22"/>
        <v>0</v>
      </c>
      <c r="I176" s="38">
        <f t="shared" si="22"/>
        <v>0</v>
      </c>
    </row>
    <row r="177" spans="1:9" ht="15" hidden="1">
      <c r="A177" s="214" t="s">
        <v>597</v>
      </c>
      <c r="B177" s="37" t="s">
        <v>204</v>
      </c>
      <c r="C177" s="37" t="s">
        <v>194</v>
      </c>
      <c r="D177" s="37" t="s">
        <v>200</v>
      </c>
      <c r="E177" s="240" t="s">
        <v>516</v>
      </c>
      <c r="F177" s="240"/>
      <c r="G177" s="38">
        <f t="shared" si="22"/>
        <v>0</v>
      </c>
      <c r="H177" s="38">
        <f t="shared" si="22"/>
        <v>0</v>
      </c>
      <c r="I177" s="38">
        <f t="shared" si="22"/>
        <v>0</v>
      </c>
    </row>
    <row r="178" spans="1:9" ht="15" hidden="1">
      <c r="A178" s="241" t="s">
        <v>79</v>
      </c>
      <c r="B178" s="37" t="s">
        <v>204</v>
      </c>
      <c r="C178" s="37" t="s">
        <v>194</v>
      </c>
      <c r="D178" s="37" t="s">
        <v>200</v>
      </c>
      <c r="E178" s="240" t="s">
        <v>516</v>
      </c>
      <c r="F178" s="240" t="s">
        <v>80</v>
      </c>
      <c r="G178" s="43"/>
      <c r="H178" s="43"/>
      <c r="I178" s="43"/>
    </row>
    <row r="179" spans="1:9" ht="15" hidden="1">
      <c r="A179" s="213" t="s">
        <v>642</v>
      </c>
      <c r="B179" s="41" t="s">
        <v>204</v>
      </c>
      <c r="C179" s="41" t="s">
        <v>194</v>
      </c>
      <c r="D179" s="41" t="s">
        <v>199</v>
      </c>
      <c r="E179" s="238"/>
      <c r="F179" s="238"/>
      <c r="G179" s="42">
        <f aca="true" t="shared" si="23" ref="G179:I182">G180</f>
        <v>0</v>
      </c>
      <c r="H179" s="42">
        <f t="shared" si="23"/>
        <v>8427</v>
      </c>
      <c r="I179" s="42">
        <f t="shared" si="23"/>
        <v>6403</v>
      </c>
    </row>
    <row r="180" spans="1:9" ht="42.75" hidden="1">
      <c r="A180" s="206" t="s">
        <v>290</v>
      </c>
      <c r="B180" s="41" t="s">
        <v>204</v>
      </c>
      <c r="C180" s="39" t="s">
        <v>194</v>
      </c>
      <c r="D180" s="39" t="s">
        <v>199</v>
      </c>
      <c r="E180" s="239" t="s">
        <v>683</v>
      </c>
      <c r="F180" s="239"/>
      <c r="G180" s="40">
        <f>G181</f>
        <v>0</v>
      </c>
      <c r="H180" s="40">
        <f t="shared" si="23"/>
        <v>8427</v>
      </c>
      <c r="I180" s="40">
        <f t="shared" si="23"/>
        <v>6403</v>
      </c>
    </row>
    <row r="181" spans="1:9" ht="54.75" hidden="1">
      <c r="A181" s="214" t="s">
        <v>475</v>
      </c>
      <c r="B181" s="37" t="s">
        <v>204</v>
      </c>
      <c r="C181" s="37" t="s">
        <v>194</v>
      </c>
      <c r="D181" s="37" t="s">
        <v>199</v>
      </c>
      <c r="E181" s="240" t="s">
        <v>517</v>
      </c>
      <c r="F181" s="240"/>
      <c r="G181" s="38">
        <f>G182</f>
        <v>0</v>
      </c>
      <c r="H181" s="38">
        <f>H182</f>
        <v>8427</v>
      </c>
      <c r="I181" s="38">
        <f>I182</f>
        <v>6403</v>
      </c>
    </row>
    <row r="182" spans="1:9" ht="27.75" hidden="1">
      <c r="A182" s="242" t="s">
        <v>175</v>
      </c>
      <c r="B182" s="37" t="s">
        <v>204</v>
      </c>
      <c r="C182" s="225" t="s">
        <v>194</v>
      </c>
      <c r="D182" s="225" t="s">
        <v>199</v>
      </c>
      <c r="E182" s="243" t="s">
        <v>518</v>
      </c>
      <c r="F182" s="243"/>
      <c r="G182" s="100">
        <f t="shared" si="23"/>
        <v>0</v>
      </c>
      <c r="H182" s="100">
        <f t="shared" si="23"/>
        <v>8427</v>
      </c>
      <c r="I182" s="100">
        <f t="shared" si="23"/>
        <v>6403</v>
      </c>
    </row>
    <row r="183" spans="1:9" ht="15" hidden="1">
      <c r="A183" s="37" t="s">
        <v>231</v>
      </c>
      <c r="B183" s="37" t="s">
        <v>204</v>
      </c>
      <c r="C183" s="37" t="s">
        <v>194</v>
      </c>
      <c r="D183" s="37" t="s">
        <v>199</v>
      </c>
      <c r="E183" s="240" t="s">
        <v>518</v>
      </c>
      <c r="F183" s="240" t="s">
        <v>177</v>
      </c>
      <c r="G183" s="43"/>
      <c r="H183" s="43">
        <v>8427</v>
      </c>
      <c r="I183" s="43">
        <v>6403</v>
      </c>
    </row>
    <row r="184" spans="1:9" ht="15">
      <c r="A184" s="213" t="s">
        <v>642</v>
      </c>
      <c r="B184" s="41" t="s">
        <v>204</v>
      </c>
      <c r="C184" s="41" t="s">
        <v>194</v>
      </c>
      <c r="D184" s="41" t="s">
        <v>199</v>
      </c>
      <c r="E184" s="238"/>
      <c r="F184" s="238"/>
      <c r="G184" s="53">
        <f>G185</f>
        <v>1732.5</v>
      </c>
      <c r="H184" s="43"/>
      <c r="I184" s="43"/>
    </row>
    <row r="185" spans="1:9" ht="42.75">
      <c r="A185" s="206" t="s">
        <v>290</v>
      </c>
      <c r="B185" s="41" t="s">
        <v>204</v>
      </c>
      <c r="C185" s="39" t="s">
        <v>194</v>
      </c>
      <c r="D185" s="39" t="s">
        <v>199</v>
      </c>
      <c r="E185" s="239" t="s">
        <v>683</v>
      </c>
      <c r="F185" s="239"/>
      <c r="G185" s="43">
        <f>G186</f>
        <v>1732.5</v>
      </c>
      <c r="H185" s="43"/>
      <c r="I185" s="43"/>
    </row>
    <row r="186" spans="1:9" ht="54.75">
      <c r="A186" s="214" t="s">
        <v>475</v>
      </c>
      <c r="B186" s="37" t="s">
        <v>204</v>
      </c>
      <c r="C186" s="37" t="s">
        <v>194</v>
      </c>
      <c r="D186" s="37" t="s">
        <v>199</v>
      </c>
      <c r="E186" s="240" t="s">
        <v>517</v>
      </c>
      <c r="F186" s="240"/>
      <c r="G186" s="43">
        <f>G187</f>
        <v>1732.5</v>
      </c>
      <c r="H186" s="43"/>
      <c r="I186" s="43"/>
    </row>
    <row r="187" spans="1:9" ht="27.75">
      <c r="A187" s="242" t="s">
        <v>175</v>
      </c>
      <c r="B187" s="37" t="s">
        <v>204</v>
      </c>
      <c r="C187" s="225" t="s">
        <v>194</v>
      </c>
      <c r="D187" s="225" t="s">
        <v>199</v>
      </c>
      <c r="E187" s="243" t="s">
        <v>518</v>
      </c>
      <c r="F187" s="243"/>
      <c r="G187" s="43">
        <f>G188</f>
        <v>1732.5</v>
      </c>
      <c r="H187" s="43"/>
      <c r="I187" s="43"/>
    </row>
    <row r="188" spans="1:9" ht="15">
      <c r="A188" s="37" t="s">
        <v>231</v>
      </c>
      <c r="B188" s="37" t="s">
        <v>204</v>
      </c>
      <c r="C188" s="37" t="s">
        <v>194</v>
      </c>
      <c r="D188" s="37" t="s">
        <v>199</v>
      </c>
      <c r="E188" s="240" t="s">
        <v>518</v>
      </c>
      <c r="F188" s="240" t="s">
        <v>177</v>
      </c>
      <c r="G188" s="43">
        <v>1732.5</v>
      </c>
      <c r="H188" s="43"/>
      <c r="I188" s="43"/>
    </row>
    <row r="189" spans="1:9" ht="15">
      <c r="A189" s="244" t="s">
        <v>173</v>
      </c>
      <c r="B189" s="41" t="s">
        <v>204</v>
      </c>
      <c r="C189" s="41" t="s">
        <v>194</v>
      </c>
      <c r="D189" s="41" t="s">
        <v>174</v>
      </c>
      <c r="E189" s="238"/>
      <c r="F189" s="238"/>
      <c r="G189" s="54">
        <f>G190+G194+G209</f>
        <v>125</v>
      </c>
      <c r="H189" s="42">
        <f aca="true" t="shared" si="24" ref="H189:I192">H190</f>
        <v>150</v>
      </c>
      <c r="I189" s="42">
        <f t="shared" si="24"/>
        <v>170</v>
      </c>
    </row>
    <row r="190" spans="1:9" ht="42.75">
      <c r="A190" s="206" t="s">
        <v>682</v>
      </c>
      <c r="B190" s="37" t="s">
        <v>204</v>
      </c>
      <c r="C190" s="39" t="s">
        <v>194</v>
      </c>
      <c r="D190" s="39" t="s">
        <v>174</v>
      </c>
      <c r="E190" s="239" t="s">
        <v>683</v>
      </c>
      <c r="F190" s="240"/>
      <c r="G190" s="38">
        <f>G191</f>
        <v>120</v>
      </c>
      <c r="H190" s="38">
        <f t="shared" si="24"/>
        <v>150</v>
      </c>
      <c r="I190" s="38">
        <f t="shared" si="24"/>
        <v>170</v>
      </c>
    </row>
    <row r="191" spans="1:9" ht="54.75">
      <c r="A191" s="214" t="s">
        <v>476</v>
      </c>
      <c r="B191" s="37" t="s">
        <v>204</v>
      </c>
      <c r="C191" s="37" t="s">
        <v>194</v>
      </c>
      <c r="D191" s="37" t="s">
        <v>174</v>
      </c>
      <c r="E191" s="240" t="s">
        <v>684</v>
      </c>
      <c r="F191" s="240"/>
      <c r="G191" s="38">
        <f>G192</f>
        <v>120</v>
      </c>
      <c r="H191" s="38">
        <f t="shared" si="24"/>
        <v>150</v>
      </c>
      <c r="I191" s="38">
        <f t="shared" si="24"/>
        <v>170</v>
      </c>
    </row>
    <row r="192" spans="1:9" ht="27.75" customHeight="1">
      <c r="A192" s="225" t="s">
        <v>612</v>
      </c>
      <c r="B192" s="37" t="s">
        <v>204</v>
      </c>
      <c r="C192" s="225" t="s">
        <v>194</v>
      </c>
      <c r="D192" s="225" t="s">
        <v>174</v>
      </c>
      <c r="E192" s="243" t="s">
        <v>519</v>
      </c>
      <c r="F192" s="243"/>
      <c r="G192" s="106">
        <f>G193</f>
        <v>120</v>
      </c>
      <c r="H192" s="106">
        <f t="shared" si="24"/>
        <v>150</v>
      </c>
      <c r="I192" s="106">
        <f t="shared" si="24"/>
        <v>170</v>
      </c>
    </row>
    <row r="193" spans="1:9" ht="15">
      <c r="A193" s="37" t="s">
        <v>231</v>
      </c>
      <c r="B193" s="37" t="s">
        <v>204</v>
      </c>
      <c r="C193" s="37" t="s">
        <v>194</v>
      </c>
      <c r="D193" s="37" t="s">
        <v>174</v>
      </c>
      <c r="E193" s="240" t="s">
        <v>519</v>
      </c>
      <c r="F193" s="240" t="s">
        <v>177</v>
      </c>
      <c r="G193" s="43">
        <v>120</v>
      </c>
      <c r="H193" s="43">
        <v>150</v>
      </c>
      <c r="I193" s="43">
        <v>170</v>
      </c>
    </row>
    <row r="194" spans="1:9" ht="40.5" hidden="1">
      <c r="A194" s="207" t="s">
        <v>509</v>
      </c>
      <c r="B194" s="41" t="s">
        <v>204</v>
      </c>
      <c r="C194" s="39" t="s">
        <v>194</v>
      </c>
      <c r="D194" s="39" t="s">
        <v>174</v>
      </c>
      <c r="E194" s="39" t="s">
        <v>700</v>
      </c>
      <c r="F194" s="39"/>
      <c r="G194" s="40">
        <f>G195</f>
        <v>0</v>
      </c>
      <c r="H194" s="43"/>
      <c r="I194" s="43"/>
    </row>
    <row r="195" spans="1:9" ht="41.25" hidden="1">
      <c r="A195" s="208" t="s">
        <v>702</v>
      </c>
      <c r="B195" s="37" t="s">
        <v>204</v>
      </c>
      <c r="C195" s="37" t="s">
        <v>194</v>
      </c>
      <c r="D195" s="37" t="s">
        <v>174</v>
      </c>
      <c r="E195" s="37" t="s">
        <v>406</v>
      </c>
      <c r="F195" s="37"/>
      <c r="G195" s="38">
        <f>G196</f>
        <v>0</v>
      </c>
      <c r="H195" s="43"/>
      <c r="I195" s="43"/>
    </row>
    <row r="196" spans="1:9" ht="27" hidden="1">
      <c r="A196" s="37" t="s">
        <v>127</v>
      </c>
      <c r="B196" s="37" t="s">
        <v>204</v>
      </c>
      <c r="C196" s="225" t="s">
        <v>194</v>
      </c>
      <c r="D196" s="225" t="s">
        <v>174</v>
      </c>
      <c r="E196" s="37" t="s">
        <v>510</v>
      </c>
      <c r="F196" s="37"/>
      <c r="G196" s="38">
        <f>G197</f>
        <v>0</v>
      </c>
      <c r="H196" s="43"/>
      <c r="I196" s="43"/>
    </row>
    <row r="197" spans="1:9" ht="15" hidden="1">
      <c r="A197" s="37" t="s">
        <v>231</v>
      </c>
      <c r="B197" s="37" t="s">
        <v>204</v>
      </c>
      <c r="C197" s="37" t="s">
        <v>194</v>
      </c>
      <c r="D197" s="37" t="s">
        <v>174</v>
      </c>
      <c r="E197" s="37" t="s">
        <v>510</v>
      </c>
      <c r="F197" s="37" t="s">
        <v>177</v>
      </c>
      <c r="G197" s="43"/>
      <c r="H197" s="43"/>
      <c r="I197" s="43"/>
    </row>
    <row r="198" spans="1:9" ht="15" hidden="1">
      <c r="A198" s="41" t="s">
        <v>108</v>
      </c>
      <c r="B198" s="41" t="s">
        <v>204</v>
      </c>
      <c r="C198" s="41" t="s">
        <v>444</v>
      </c>
      <c r="D198" s="41"/>
      <c r="E198" s="238"/>
      <c r="F198" s="238"/>
      <c r="G198" s="42">
        <f aca="true" t="shared" si="25" ref="G198:I202">G199</f>
        <v>0</v>
      </c>
      <c r="H198" s="42">
        <f t="shared" si="25"/>
        <v>464</v>
      </c>
      <c r="I198" s="42">
        <f t="shared" si="25"/>
        <v>472</v>
      </c>
    </row>
    <row r="199" spans="1:9" ht="15" hidden="1">
      <c r="A199" s="39" t="s">
        <v>109</v>
      </c>
      <c r="B199" s="37" t="s">
        <v>204</v>
      </c>
      <c r="C199" s="39" t="s">
        <v>444</v>
      </c>
      <c r="D199" s="39" t="s">
        <v>193</v>
      </c>
      <c r="E199" s="239"/>
      <c r="F199" s="239"/>
      <c r="G199" s="40">
        <f t="shared" si="25"/>
        <v>0</v>
      </c>
      <c r="H199" s="40">
        <f t="shared" si="25"/>
        <v>464</v>
      </c>
      <c r="I199" s="40">
        <f t="shared" si="25"/>
        <v>472</v>
      </c>
    </row>
    <row r="200" spans="1:9" ht="27.75" hidden="1">
      <c r="A200" s="213" t="s">
        <v>466</v>
      </c>
      <c r="B200" s="37" t="s">
        <v>204</v>
      </c>
      <c r="C200" s="39" t="s">
        <v>444</v>
      </c>
      <c r="D200" s="39" t="s">
        <v>193</v>
      </c>
      <c r="E200" s="239" t="s">
        <v>670</v>
      </c>
      <c r="F200" s="239"/>
      <c r="G200" s="38">
        <f>G201</f>
        <v>0</v>
      </c>
      <c r="H200" s="38">
        <f t="shared" si="25"/>
        <v>464</v>
      </c>
      <c r="I200" s="38">
        <f t="shared" si="25"/>
        <v>472</v>
      </c>
    </row>
    <row r="201" spans="1:9" ht="27" customHeight="1" hidden="1">
      <c r="A201" s="245" t="s">
        <v>671</v>
      </c>
      <c r="B201" s="37" t="s">
        <v>204</v>
      </c>
      <c r="C201" s="37" t="s">
        <v>444</v>
      </c>
      <c r="D201" s="37" t="s">
        <v>193</v>
      </c>
      <c r="E201" s="240" t="s">
        <v>401</v>
      </c>
      <c r="F201" s="240"/>
      <c r="G201" s="38">
        <f>G202+G204</f>
        <v>0</v>
      </c>
      <c r="H201" s="38">
        <f>H202+H204</f>
        <v>464</v>
      </c>
      <c r="I201" s="38">
        <f>I202+I204</f>
        <v>472</v>
      </c>
    </row>
    <row r="202" spans="1:9" ht="0.75" customHeight="1" hidden="1">
      <c r="A202" s="246" t="s">
        <v>491</v>
      </c>
      <c r="B202" s="37" t="s">
        <v>204</v>
      </c>
      <c r="C202" s="37" t="s">
        <v>444</v>
      </c>
      <c r="D202" s="37" t="s">
        <v>193</v>
      </c>
      <c r="E202" s="240" t="s">
        <v>520</v>
      </c>
      <c r="F202" s="240"/>
      <c r="G202" s="38">
        <f>G203</f>
        <v>0</v>
      </c>
      <c r="H202" s="52">
        <f t="shared" si="25"/>
        <v>404</v>
      </c>
      <c r="I202" s="52">
        <f t="shared" si="25"/>
        <v>412</v>
      </c>
    </row>
    <row r="203" spans="1:9" ht="15" hidden="1">
      <c r="A203" s="37" t="s">
        <v>231</v>
      </c>
      <c r="B203" s="37" t="s">
        <v>204</v>
      </c>
      <c r="C203" s="37" t="s">
        <v>444</v>
      </c>
      <c r="D203" s="37" t="s">
        <v>193</v>
      </c>
      <c r="E203" s="240" t="s">
        <v>520</v>
      </c>
      <c r="F203" s="240" t="s">
        <v>177</v>
      </c>
      <c r="G203" s="38"/>
      <c r="H203" s="38">
        <v>404</v>
      </c>
      <c r="I203" s="38">
        <v>412</v>
      </c>
    </row>
    <row r="204" spans="1:9" ht="27.75" hidden="1">
      <c r="A204" s="246" t="s">
        <v>492</v>
      </c>
      <c r="B204" s="37" t="s">
        <v>204</v>
      </c>
      <c r="C204" s="37" t="s">
        <v>444</v>
      </c>
      <c r="D204" s="37" t="s">
        <v>193</v>
      </c>
      <c r="E204" s="240" t="s">
        <v>522</v>
      </c>
      <c r="F204" s="240"/>
      <c r="G204" s="38">
        <f>G205+G206</f>
        <v>0</v>
      </c>
      <c r="H204" s="38">
        <f>H205+H206</f>
        <v>60</v>
      </c>
      <c r="I204" s="38">
        <f>I205+I206</f>
        <v>60</v>
      </c>
    </row>
    <row r="205" spans="1:9" ht="15" hidden="1">
      <c r="A205" s="37" t="s">
        <v>176</v>
      </c>
      <c r="B205" s="37" t="s">
        <v>204</v>
      </c>
      <c r="C205" s="37" t="s">
        <v>444</v>
      </c>
      <c r="D205" s="37" t="s">
        <v>193</v>
      </c>
      <c r="E205" s="240" t="s">
        <v>522</v>
      </c>
      <c r="F205" s="37" t="s">
        <v>177</v>
      </c>
      <c r="G205" s="38"/>
      <c r="H205" s="38"/>
      <c r="I205" s="38"/>
    </row>
    <row r="206" spans="1:9" ht="15" hidden="1">
      <c r="A206" s="37" t="s">
        <v>220</v>
      </c>
      <c r="B206" s="37" t="s">
        <v>204</v>
      </c>
      <c r="C206" s="37" t="s">
        <v>444</v>
      </c>
      <c r="D206" s="37" t="s">
        <v>193</v>
      </c>
      <c r="E206" s="240" t="s">
        <v>522</v>
      </c>
      <c r="F206" s="240" t="s">
        <v>171</v>
      </c>
      <c r="G206" s="43"/>
      <c r="H206" s="43">
        <v>60</v>
      </c>
      <c r="I206" s="43">
        <v>60</v>
      </c>
    </row>
    <row r="207" spans="1:9" ht="33.75" customHeight="1" hidden="1">
      <c r="A207" s="37" t="s">
        <v>55</v>
      </c>
      <c r="B207" s="41" t="s">
        <v>204</v>
      </c>
      <c r="C207" s="37" t="s">
        <v>444</v>
      </c>
      <c r="D207" s="37" t="s">
        <v>193</v>
      </c>
      <c r="E207" s="240" t="s">
        <v>54</v>
      </c>
      <c r="F207" s="240"/>
      <c r="G207" s="38">
        <f>G208</f>
        <v>0</v>
      </c>
      <c r="H207" s="38">
        <f>H208</f>
        <v>0</v>
      </c>
      <c r="I207" s="38">
        <f>I208</f>
        <v>0</v>
      </c>
    </row>
    <row r="208" spans="1:9" ht="15" hidden="1">
      <c r="A208" s="37" t="s">
        <v>231</v>
      </c>
      <c r="B208" s="37" t="s">
        <v>204</v>
      </c>
      <c r="C208" s="37" t="s">
        <v>444</v>
      </c>
      <c r="D208" s="37" t="s">
        <v>193</v>
      </c>
      <c r="E208" s="240" t="s">
        <v>54</v>
      </c>
      <c r="F208" s="240" t="s">
        <v>177</v>
      </c>
      <c r="G208" s="38"/>
      <c r="H208" s="38"/>
      <c r="I208" s="38"/>
    </row>
    <row r="209" spans="1:9" ht="40.5">
      <c r="A209" s="207" t="s">
        <v>509</v>
      </c>
      <c r="B209" s="41" t="s">
        <v>204</v>
      </c>
      <c r="C209" s="39" t="s">
        <v>194</v>
      </c>
      <c r="D209" s="39" t="s">
        <v>174</v>
      </c>
      <c r="E209" s="39" t="s">
        <v>700</v>
      </c>
      <c r="F209" s="39"/>
      <c r="G209" s="38">
        <f>G210</f>
        <v>5</v>
      </c>
      <c r="H209" s="38"/>
      <c r="I209" s="38"/>
    </row>
    <row r="210" spans="1:9" ht="41.25">
      <c r="A210" s="208" t="s">
        <v>702</v>
      </c>
      <c r="B210" s="37" t="s">
        <v>204</v>
      </c>
      <c r="C210" s="37" t="s">
        <v>194</v>
      </c>
      <c r="D210" s="37" t="s">
        <v>174</v>
      </c>
      <c r="E210" s="37" t="s">
        <v>406</v>
      </c>
      <c r="F210" s="37"/>
      <c r="G210" s="38">
        <f>G211</f>
        <v>5</v>
      </c>
      <c r="H210" s="38"/>
      <c r="I210" s="38"/>
    </row>
    <row r="211" spans="1:9" ht="27">
      <c r="A211" s="37" t="s">
        <v>127</v>
      </c>
      <c r="B211" s="37" t="s">
        <v>204</v>
      </c>
      <c r="C211" s="37" t="s">
        <v>194</v>
      </c>
      <c r="D211" s="37" t="s">
        <v>174</v>
      </c>
      <c r="E211" s="37" t="s">
        <v>510</v>
      </c>
      <c r="F211" s="37"/>
      <c r="G211" s="38">
        <f>G212</f>
        <v>5</v>
      </c>
      <c r="H211" s="38"/>
      <c r="I211" s="38"/>
    </row>
    <row r="212" spans="1:9" ht="15">
      <c r="A212" s="37" t="s">
        <v>231</v>
      </c>
      <c r="B212" s="37" t="s">
        <v>204</v>
      </c>
      <c r="C212" s="37" t="s">
        <v>194</v>
      </c>
      <c r="D212" s="37" t="s">
        <v>174</v>
      </c>
      <c r="E212" s="37" t="s">
        <v>510</v>
      </c>
      <c r="F212" s="37" t="s">
        <v>177</v>
      </c>
      <c r="G212" s="38">
        <v>5</v>
      </c>
      <c r="H212" s="38"/>
      <c r="I212" s="38"/>
    </row>
    <row r="213" spans="1:9" ht="15">
      <c r="A213" s="41" t="s">
        <v>108</v>
      </c>
      <c r="B213" s="41" t="s">
        <v>204</v>
      </c>
      <c r="C213" s="41" t="s">
        <v>444</v>
      </c>
      <c r="D213" s="37"/>
      <c r="E213" s="37"/>
      <c r="F213" s="37"/>
      <c r="G213" s="38">
        <f>G214</f>
        <v>482</v>
      </c>
      <c r="H213" s="38"/>
      <c r="I213" s="38"/>
    </row>
    <row r="214" spans="1:9" ht="15">
      <c r="A214" s="41" t="s">
        <v>278</v>
      </c>
      <c r="B214" s="41" t="s">
        <v>204</v>
      </c>
      <c r="C214" s="41" t="s">
        <v>444</v>
      </c>
      <c r="D214" s="41" t="s">
        <v>252</v>
      </c>
      <c r="E214" s="37"/>
      <c r="F214" s="37"/>
      <c r="G214" s="52">
        <f>G215</f>
        <v>482</v>
      </c>
      <c r="H214" s="38"/>
      <c r="I214" s="38"/>
    </row>
    <row r="215" spans="1:9" ht="45">
      <c r="A215" s="327" t="s">
        <v>279</v>
      </c>
      <c r="B215" s="39" t="s">
        <v>204</v>
      </c>
      <c r="C215" s="39" t="s">
        <v>444</v>
      </c>
      <c r="D215" s="39" t="s">
        <v>252</v>
      </c>
      <c r="E215" s="39" t="s">
        <v>536</v>
      </c>
      <c r="F215" s="39"/>
      <c r="G215" s="40">
        <f>G216</f>
        <v>482</v>
      </c>
      <c r="H215" s="38"/>
      <c r="I215" s="38"/>
    </row>
    <row r="216" spans="1:9" ht="60">
      <c r="A216" s="114" t="s">
        <v>280</v>
      </c>
      <c r="B216" s="37" t="s">
        <v>204</v>
      </c>
      <c r="C216" s="37" t="s">
        <v>444</v>
      </c>
      <c r="D216" s="37" t="s">
        <v>252</v>
      </c>
      <c r="E216" s="37" t="s">
        <v>537</v>
      </c>
      <c r="F216" s="37"/>
      <c r="G216" s="38">
        <f>G217+G219+G221</f>
        <v>482</v>
      </c>
      <c r="H216" s="38"/>
      <c r="I216" s="38"/>
    </row>
    <row r="217" spans="1:9" ht="30">
      <c r="A217" s="319" t="s">
        <v>461</v>
      </c>
      <c r="B217" s="37" t="s">
        <v>204</v>
      </c>
      <c r="C217" s="37" t="s">
        <v>444</v>
      </c>
      <c r="D217" s="37" t="s">
        <v>252</v>
      </c>
      <c r="E217" s="37" t="s">
        <v>538</v>
      </c>
      <c r="F217" s="37"/>
      <c r="G217" s="38">
        <f>G218</f>
        <v>324.679</v>
      </c>
      <c r="H217" s="38"/>
      <c r="I217" s="38"/>
    </row>
    <row r="218" spans="1:9" ht="15">
      <c r="A218" s="321" t="s">
        <v>220</v>
      </c>
      <c r="B218" s="37" t="s">
        <v>204</v>
      </c>
      <c r="C218" s="37" t="s">
        <v>444</v>
      </c>
      <c r="D218" s="37" t="s">
        <v>252</v>
      </c>
      <c r="E218" s="37" t="s">
        <v>538</v>
      </c>
      <c r="F218" s="37" t="s">
        <v>171</v>
      </c>
      <c r="G218" s="38">
        <v>324.679</v>
      </c>
      <c r="H218" s="38"/>
      <c r="I218" s="38"/>
    </row>
    <row r="219" spans="1:9" ht="15">
      <c r="A219" s="319" t="s">
        <v>541</v>
      </c>
      <c r="B219" s="37" t="s">
        <v>204</v>
      </c>
      <c r="C219" s="37" t="s">
        <v>444</v>
      </c>
      <c r="D219" s="37" t="s">
        <v>252</v>
      </c>
      <c r="E219" s="37" t="s">
        <v>539</v>
      </c>
      <c r="F219" s="37"/>
      <c r="G219" s="38">
        <f>G220</f>
        <v>7</v>
      </c>
      <c r="H219" s="38"/>
      <c r="I219" s="38"/>
    </row>
    <row r="220" spans="1:9" ht="15">
      <c r="A220" s="37" t="s">
        <v>231</v>
      </c>
      <c r="B220" s="37" t="s">
        <v>204</v>
      </c>
      <c r="C220" s="37" t="s">
        <v>444</v>
      </c>
      <c r="D220" s="37" t="s">
        <v>252</v>
      </c>
      <c r="E220" s="37" t="s">
        <v>539</v>
      </c>
      <c r="F220" s="37" t="s">
        <v>177</v>
      </c>
      <c r="G220" s="38">
        <v>7</v>
      </c>
      <c r="H220" s="38"/>
      <c r="I220" s="38"/>
    </row>
    <row r="221" spans="1:9" ht="45">
      <c r="A221" s="319" t="s">
        <v>462</v>
      </c>
      <c r="B221" s="37" t="s">
        <v>204</v>
      </c>
      <c r="C221" s="37" t="s">
        <v>444</v>
      </c>
      <c r="D221" s="37" t="s">
        <v>252</v>
      </c>
      <c r="E221" s="37" t="s">
        <v>540</v>
      </c>
      <c r="F221" s="37"/>
      <c r="G221" s="38">
        <f>G222</f>
        <v>150.321</v>
      </c>
      <c r="H221" s="38"/>
      <c r="I221" s="38"/>
    </row>
    <row r="222" spans="1:9" ht="15">
      <c r="A222" s="37" t="s">
        <v>220</v>
      </c>
      <c r="B222" s="37" t="s">
        <v>204</v>
      </c>
      <c r="C222" s="37" t="s">
        <v>444</v>
      </c>
      <c r="D222" s="37" t="s">
        <v>252</v>
      </c>
      <c r="E222" s="37" t="s">
        <v>540</v>
      </c>
      <c r="F222" s="37" t="s">
        <v>171</v>
      </c>
      <c r="G222" s="38">
        <v>150.321</v>
      </c>
      <c r="H222" s="38"/>
      <c r="I222" s="38"/>
    </row>
    <row r="223" spans="1:9" ht="15">
      <c r="A223" s="41" t="s">
        <v>69</v>
      </c>
      <c r="B223" s="41" t="s">
        <v>204</v>
      </c>
      <c r="C223" s="41" t="s">
        <v>197</v>
      </c>
      <c r="D223" s="41"/>
      <c r="E223" s="37"/>
      <c r="F223" s="37"/>
      <c r="G223" s="46">
        <f>G224+G232</f>
        <v>4737.639999999999</v>
      </c>
      <c r="H223" s="46">
        <f>H224+H232</f>
        <v>810</v>
      </c>
      <c r="I223" s="46">
        <f>I224+I232</f>
        <v>850</v>
      </c>
    </row>
    <row r="224" spans="1:9" ht="15">
      <c r="A224" s="41" t="s">
        <v>70</v>
      </c>
      <c r="B224" s="41" t="s">
        <v>204</v>
      </c>
      <c r="C224" s="39" t="s">
        <v>197</v>
      </c>
      <c r="D224" s="39" t="s">
        <v>251</v>
      </c>
      <c r="E224" s="39"/>
      <c r="F224" s="39"/>
      <c r="G224" s="57">
        <f>G226</f>
        <v>4032.115</v>
      </c>
      <c r="H224" s="99">
        <f>H226</f>
        <v>0</v>
      </c>
      <c r="I224" s="99">
        <f>I226</f>
        <v>0</v>
      </c>
    </row>
    <row r="225" spans="1:9" ht="27.75" customHeight="1">
      <c r="A225" s="213" t="s">
        <v>31</v>
      </c>
      <c r="B225" s="41" t="s">
        <v>204</v>
      </c>
      <c r="C225" s="41" t="s">
        <v>197</v>
      </c>
      <c r="D225" s="41" t="s">
        <v>251</v>
      </c>
      <c r="E225" s="41" t="s">
        <v>50</v>
      </c>
      <c r="F225" s="41"/>
      <c r="G225" s="46">
        <f aca="true" t="shared" si="26" ref="G225:I226">G226</f>
        <v>4032.115</v>
      </c>
      <c r="H225" s="46">
        <f t="shared" si="26"/>
        <v>0</v>
      </c>
      <c r="I225" s="46">
        <f t="shared" si="26"/>
        <v>0</v>
      </c>
    </row>
    <row r="226" spans="1:9" ht="49.5" customHeight="1">
      <c r="A226" s="206" t="s">
        <v>570</v>
      </c>
      <c r="B226" s="41" t="s">
        <v>204</v>
      </c>
      <c r="C226" s="41" t="s">
        <v>197</v>
      </c>
      <c r="D226" s="41" t="s">
        <v>251</v>
      </c>
      <c r="E226" s="39" t="s">
        <v>571</v>
      </c>
      <c r="F226" s="39"/>
      <c r="G226" s="40">
        <f>G227+G230</f>
        <v>4032.115</v>
      </c>
      <c r="H226" s="40">
        <f t="shared" si="26"/>
        <v>0</v>
      </c>
      <c r="I226" s="40">
        <f t="shared" si="26"/>
        <v>0</v>
      </c>
    </row>
    <row r="227" spans="1:9" ht="54.75">
      <c r="A227" s="247" t="s">
        <v>526</v>
      </c>
      <c r="B227" s="37" t="s">
        <v>204</v>
      </c>
      <c r="C227" s="37" t="s">
        <v>197</v>
      </c>
      <c r="D227" s="37" t="s">
        <v>251</v>
      </c>
      <c r="E227" s="37" t="s">
        <v>527</v>
      </c>
      <c r="F227" s="37"/>
      <c r="G227" s="38">
        <f>G229+G228</f>
        <v>50</v>
      </c>
      <c r="H227" s="38">
        <f>H229+H228</f>
        <v>0</v>
      </c>
      <c r="I227" s="38">
        <f>I229+I228</f>
        <v>0</v>
      </c>
    </row>
    <row r="228" spans="1:9" ht="1.5" customHeight="1">
      <c r="A228" s="37" t="s">
        <v>231</v>
      </c>
      <c r="B228" s="37" t="s">
        <v>204</v>
      </c>
      <c r="C228" s="37" t="s">
        <v>197</v>
      </c>
      <c r="D228" s="37" t="s">
        <v>251</v>
      </c>
      <c r="E228" s="37" t="s">
        <v>527</v>
      </c>
      <c r="F228" s="37" t="s">
        <v>177</v>
      </c>
      <c r="G228" s="38"/>
      <c r="H228" s="38"/>
      <c r="I228" s="38"/>
    </row>
    <row r="229" spans="1:9" ht="15">
      <c r="A229" s="37" t="s">
        <v>231</v>
      </c>
      <c r="B229" s="37" t="s">
        <v>204</v>
      </c>
      <c r="C229" s="37" t="s">
        <v>197</v>
      </c>
      <c r="D229" s="37" t="s">
        <v>251</v>
      </c>
      <c r="E229" s="37" t="s">
        <v>527</v>
      </c>
      <c r="F229" s="37" t="s">
        <v>177</v>
      </c>
      <c r="G229" s="43">
        <v>50</v>
      </c>
      <c r="H229" s="43"/>
      <c r="I229" s="43"/>
    </row>
    <row r="230" spans="1:9" ht="27">
      <c r="A230" s="37" t="s">
        <v>283</v>
      </c>
      <c r="B230" s="37" t="s">
        <v>204</v>
      </c>
      <c r="C230" s="37" t="s">
        <v>197</v>
      </c>
      <c r="D230" s="37" t="s">
        <v>251</v>
      </c>
      <c r="E230" s="37" t="s">
        <v>573</v>
      </c>
      <c r="F230" s="37"/>
      <c r="G230" s="43">
        <f>G231</f>
        <v>3982.115</v>
      </c>
      <c r="H230" s="43"/>
      <c r="I230" s="43"/>
    </row>
    <row r="231" spans="1:9" ht="15">
      <c r="A231" s="37" t="s">
        <v>220</v>
      </c>
      <c r="B231" s="37" t="s">
        <v>204</v>
      </c>
      <c r="C231" s="37" t="s">
        <v>197</v>
      </c>
      <c r="D231" s="37" t="s">
        <v>251</v>
      </c>
      <c r="E231" s="37" t="s">
        <v>573</v>
      </c>
      <c r="F231" s="37" t="s">
        <v>171</v>
      </c>
      <c r="G231" s="43">
        <v>3982.115</v>
      </c>
      <c r="H231" s="43"/>
      <c r="I231" s="43"/>
    </row>
    <row r="232" spans="1:9" ht="15">
      <c r="A232" s="41" t="s">
        <v>72</v>
      </c>
      <c r="B232" s="41" t="s">
        <v>204</v>
      </c>
      <c r="C232" s="41" t="s">
        <v>197</v>
      </c>
      <c r="D232" s="41" t="s">
        <v>197</v>
      </c>
      <c r="E232" s="41"/>
      <c r="F232" s="41"/>
      <c r="G232" s="54">
        <f>G233+G241</f>
        <v>705.525</v>
      </c>
      <c r="H232" s="42">
        <f aca="true" t="shared" si="27" ref="G232:I233">H233</f>
        <v>810</v>
      </c>
      <c r="I232" s="42">
        <f t="shared" si="27"/>
        <v>850</v>
      </c>
    </row>
    <row r="233" spans="1:9" ht="41.25">
      <c r="A233" s="248" t="s">
        <v>348</v>
      </c>
      <c r="B233" s="37" t="s">
        <v>204</v>
      </c>
      <c r="C233" s="37" t="s">
        <v>608</v>
      </c>
      <c r="D233" s="37" t="s">
        <v>197</v>
      </c>
      <c r="E233" s="37" t="s">
        <v>673</v>
      </c>
      <c r="F233" s="37"/>
      <c r="G233" s="40">
        <f t="shared" si="27"/>
        <v>693</v>
      </c>
      <c r="H233" s="40">
        <f t="shared" si="27"/>
        <v>810</v>
      </c>
      <c r="I233" s="40">
        <f t="shared" si="27"/>
        <v>850</v>
      </c>
    </row>
    <row r="234" spans="1:9" ht="41.25">
      <c r="A234" s="208" t="s">
        <v>678</v>
      </c>
      <c r="B234" s="37" t="s">
        <v>204</v>
      </c>
      <c r="C234" s="37" t="s">
        <v>197</v>
      </c>
      <c r="D234" s="37" t="s">
        <v>197</v>
      </c>
      <c r="E234" s="37" t="s">
        <v>679</v>
      </c>
      <c r="F234" s="37"/>
      <c r="G234" s="43">
        <f>G237+G235</f>
        <v>693</v>
      </c>
      <c r="H234" s="53">
        <f>H237</f>
        <v>810</v>
      </c>
      <c r="I234" s="53">
        <f>I237</f>
        <v>850</v>
      </c>
    </row>
    <row r="235" spans="1:9" ht="15">
      <c r="A235" s="208" t="s">
        <v>469</v>
      </c>
      <c r="B235" s="37" t="s">
        <v>204</v>
      </c>
      <c r="C235" s="37" t="s">
        <v>197</v>
      </c>
      <c r="D235" s="37" t="s">
        <v>197</v>
      </c>
      <c r="E235" s="37" t="s">
        <v>467</v>
      </c>
      <c r="F235" s="37"/>
      <c r="G235" s="43">
        <f>G236</f>
        <v>241.718</v>
      </c>
      <c r="H235" s="53"/>
      <c r="I235" s="53"/>
    </row>
    <row r="236" spans="1:9" ht="15">
      <c r="A236" s="217" t="s">
        <v>433</v>
      </c>
      <c r="B236" s="37" t="s">
        <v>204</v>
      </c>
      <c r="C236" s="37" t="s">
        <v>197</v>
      </c>
      <c r="D236" s="37" t="s">
        <v>197</v>
      </c>
      <c r="E236" s="37" t="s">
        <v>467</v>
      </c>
      <c r="F236" s="37" t="s">
        <v>78</v>
      </c>
      <c r="G236" s="43">
        <v>241.718</v>
      </c>
      <c r="H236" s="53"/>
      <c r="I236" s="53"/>
    </row>
    <row r="237" spans="1:9" ht="27">
      <c r="A237" s="37" t="s">
        <v>493</v>
      </c>
      <c r="B237" s="37" t="s">
        <v>204</v>
      </c>
      <c r="C237" s="37" t="s">
        <v>197</v>
      </c>
      <c r="D237" s="37" t="s">
        <v>197</v>
      </c>
      <c r="E237" s="37" t="s">
        <v>529</v>
      </c>
      <c r="F237" s="37"/>
      <c r="G237" s="43">
        <f>G238+G239</f>
        <v>451.282</v>
      </c>
      <c r="H237" s="53">
        <f>H238+H239</f>
        <v>810</v>
      </c>
      <c r="I237" s="53">
        <f>I238+I239</f>
        <v>850</v>
      </c>
    </row>
    <row r="238" spans="1:9" ht="0.75" customHeight="1">
      <c r="A238" s="37" t="s">
        <v>231</v>
      </c>
      <c r="B238" s="37" t="s">
        <v>204</v>
      </c>
      <c r="C238" s="37" t="s">
        <v>197</v>
      </c>
      <c r="D238" s="37" t="s">
        <v>197</v>
      </c>
      <c r="E238" s="37" t="s">
        <v>529</v>
      </c>
      <c r="F238" s="37" t="s">
        <v>177</v>
      </c>
      <c r="G238" s="43">
        <v>0</v>
      </c>
      <c r="H238" s="53">
        <v>400</v>
      </c>
      <c r="I238" s="53">
        <v>420</v>
      </c>
    </row>
    <row r="239" spans="1:9" ht="15">
      <c r="A239" s="217" t="s">
        <v>433</v>
      </c>
      <c r="B239" s="37" t="s">
        <v>204</v>
      </c>
      <c r="C239" s="37" t="s">
        <v>197</v>
      </c>
      <c r="D239" s="37" t="s">
        <v>197</v>
      </c>
      <c r="E239" s="37" t="s">
        <v>529</v>
      </c>
      <c r="F239" s="37" t="s">
        <v>78</v>
      </c>
      <c r="G239" s="43">
        <v>451.282</v>
      </c>
      <c r="H239" s="53">
        <v>410</v>
      </c>
      <c r="I239" s="53">
        <v>430</v>
      </c>
    </row>
    <row r="240" spans="1:9" ht="15" hidden="1">
      <c r="A240" s="37" t="s">
        <v>79</v>
      </c>
      <c r="B240" s="37" t="s">
        <v>204</v>
      </c>
      <c r="C240" s="37" t="s">
        <v>197</v>
      </c>
      <c r="D240" s="37" t="s">
        <v>197</v>
      </c>
      <c r="E240" s="37" t="s">
        <v>409</v>
      </c>
      <c r="F240" s="37" t="s">
        <v>80</v>
      </c>
      <c r="G240" s="38"/>
      <c r="H240" s="40"/>
      <c r="I240" s="40"/>
    </row>
    <row r="241" spans="1:9" ht="15">
      <c r="A241" s="206" t="s">
        <v>552</v>
      </c>
      <c r="B241" s="37" t="s">
        <v>204</v>
      </c>
      <c r="C241" s="37" t="s">
        <v>197</v>
      </c>
      <c r="D241" s="37" t="s">
        <v>197</v>
      </c>
      <c r="E241" s="37" t="s">
        <v>553</v>
      </c>
      <c r="F241" s="37"/>
      <c r="G241" s="38">
        <f>G242</f>
        <v>12.525</v>
      </c>
      <c r="H241" s="40"/>
      <c r="I241" s="40"/>
    </row>
    <row r="242" spans="1:9" ht="27">
      <c r="A242" s="37" t="s">
        <v>145</v>
      </c>
      <c r="B242" s="37" t="s">
        <v>204</v>
      </c>
      <c r="C242" s="37" t="s">
        <v>197</v>
      </c>
      <c r="D242" s="37" t="s">
        <v>197</v>
      </c>
      <c r="E242" s="37" t="s">
        <v>727</v>
      </c>
      <c r="F242" s="37"/>
      <c r="G242" s="38">
        <f>G243</f>
        <v>12.525</v>
      </c>
      <c r="H242" s="40"/>
      <c r="I242" s="40"/>
    </row>
    <row r="243" spans="1:9" ht="15">
      <c r="A243" s="37" t="s">
        <v>79</v>
      </c>
      <c r="B243" s="37" t="s">
        <v>204</v>
      </c>
      <c r="C243" s="37" t="s">
        <v>197</v>
      </c>
      <c r="D243" s="37" t="s">
        <v>197</v>
      </c>
      <c r="E243" s="37" t="s">
        <v>727</v>
      </c>
      <c r="F243" s="37" t="s">
        <v>80</v>
      </c>
      <c r="G243" s="38">
        <v>12.525</v>
      </c>
      <c r="H243" s="40"/>
      <c r="I243" s="40"/>
    </row>
    <row r="244" spans="1:9" ht="15">
      <c r="A244" s="249" t="s">
        <v>205</v>
      </c>
      <c r="B244" s="41" t="s">
        <v>204</v>
      </c>
      <c r="C244" s="41">
        <v>10</v>
      </c>
      <c r="D244" s="41"/>
      <c r="E244" s="41"/>
      <c r="F244" s="41"/>
      <c r="G244" s="42">
        <f>G245+G250</f>
        <v>617.374</v>
      </c>
      <c r="H244" s="42">
        <f>H245</f>
        <v>410</v>
      </c>
      <c r="I244" s="42">
        <f>I245</f>
        <v>420</v>
      </c>
    </row>
    <row r="245" spans="1:9" ht="20.25" customHeight="1">
      <c r="A245" s="41" t="s">
        <v>206</v>
      </c>
      <c r="B245" s="41" t="s">
        <v>204</v>
      </c>
      <c r="C245" s="41">
        <v>10</v>
      </c>
      <c r="D245" s="41" t="s">
        <v>251</v>
      </c>
      <c r="E245" s="41"/>
      <c r="F245" s="41"/>
      <c r="G245" s="54">
        <f aca="true" t="shared" si="28" ref="G245:I248">G246</f>
        <v>400</v>
      </c>
      <c r="H245" s="54">
        <f t="shared" si="28"/>
        <v>410</v>
      </c>
      <c r="I245" s="54">
        <f t="shared" si="28"/>
        <v>420</v>
      </c>
    </row>
    <row r="246" spans="1:9" ht="30.75" customHeight="1">
      <c r="A246" s="209" t="s">
        <v>180</v>
      </c>
      <c r="B246" s="41" t="s">
        <v>204</v>
      </c>
      <c r="C246" s="41" t="s">
        <v>77</v>
      </c>
      <c r="D246" s="41" t="s">
        <v>251</v>
      </c>
      <c r="E246" s="41" t="s">
        <v>617</v>
      </c>
      <c r="F246" s="41"/>
      <c r="G246" s="42">
        <f>G247</f>
        <v>400</v>
      </c>
      <c r="H246" s="54">
        <f t="shared" si="28"/>
        <v>410</v>
      </c>
      <c r="I246" s="54">
        <f t="shared" si="28"/>
        <v>420</v>
      </c>
    </row>
    <row r="247" spans="1:9" ht="41.25">
      <c r="A247" s="216" t="s">
        <v>181</v>
      </c>
      <c r="B247" s="41" t="s">
        <v>204</v>
      </c>
      <c r="C247" s="37" t="s">
        <v>77</v>
      </c>
      <c r="D247" s="37" t="s">
        <v>251</v>
      </c>
      <c r="E247" s="37" t="s">
        <v>90</v>
      </c>
      <c r="F247" s="37"/>
      <c r="G247" s="38">
        <f>G248</f>
        <v>400</v>
      </c>
      <c r="H247" s="52">
        <f t="shared" si="28"/>
        <v>410</v>
      </c>
      <c r="I247" s="52">
        <f t="shared" si="28"/>
        <v>420</v>
      </c>
    </row>
    <row r="248" spans="1:9" ht="15">
      <c r="A248" s="246" t="s">
        <v>490</v>
      </c>
      <c r="B248" s="37" t="s">
        <v>204</v>
      </c>
      <c r="C248" s="37">
        <v>10</v>
      </c>
      <c r="D248" s="37" t="s">
        <v>251</v>
      </c>
      <c r="E248" s="37" t="s">
        <v>523</v>
      </c>
      <c r="F248" s="37"/>
      <c r="G248" s="38">
        <f t="shared" si="28"/>
        <v>400</v>
      </c>
      <c r="H248" s="52">
        <f t="shared" si="28"/>
        <v>410</v>
      </c>
      <c r="I248" s="52">
        <f t="shared" si="28"/>
        <v>420</v>
      </c>
    </row>
    <row r="249" spans="1:9" ht="15">
      <c r="A249" s="227" t="s">
        <v>433</v>
      </c>
      <c r="B249" s="250" t="s">
        <v>204</v>
      </c>
      <c r="C249" s="250" t="s">
        <v>77</v>
      </c>
      <c r="D249" s="250" t="s">
        <v>251</v>
      </c>
      <c r="E249" s="37" t="s">
        <v>523</v>
      </c>
      <c r="F249" s="250" t="s">
        <v>78</v>
      </c>
      <c r="G249" s="38">
        <v>400</v>
      </c>
      <c r="H249" s="52">
        <v>410</v>
      </c>
      <c r="I249" s="52">
        <v>420</v>
      </c>
    </row>
    <row r="250" spans="1:9" ht="15">
      <c r="A250" s="249" t="s">
        <v>208</v>
      </c>
      <c r="B250" s="41" t="s">
        <v>204</v>
      </c>
      <c r="C250" s="41">
        <v>10</v>
      </c>
      <c r="D250" s="41" t="s">
        <v>193</v>
      </c>
      <c r="E250" s="37"/>
      <c r="F250" s="250"/>
      <c r="G250" s="52">
        <f>G251</f>
        <v>217.374</v>
      </c>
      <c r="H250" s="52"/>
      <c r="I250" s="52"/>
    </row>
    <row r="251" spans="1:9" ht="57">
      <c r="A251" s="224" t="s">
        <v>308</v>
      </c>
      <c r="B251" s="250" t="s">
        <v>204</v>
      </c>
      <c r="C251" s="39" t="s">
        <v>77</v>
      </c>
      <c r="D251" s="39" t="s">
        <v>193</v>
      </c>
      <c r="E251" s="224" t="s">
        <v>49</v>
      </c>
      <c r="F251" s="39"/>
      <c r="G251" s="99">
        <f>G252</f>
        <v>217.374</v>
      </c>
      <c r="H251" s="52"/>
      <c r="I251" s="52"/>
    </row>
    <row r="252" spans="1:9" ht="81.75">
      <c r="A252" s="251" t="s">
        <v>311</v>
      </c>
      <c r="B252" s="250" t="s">
        <v>204</v>
      </c>
      <c r="C252" s="37" t="s">
        <v>77</v>
      </c>
      <c r="D252" s="37" t="s">
        <v>193</v>
      </c>
      <c r="E252" s="217" t="s">
        <v>627</v>
      </c>
      <c r="F252" s="37"/>
      <c r="G252" s="43">
        <f>G253</f>
        <v>217.374</v>
      </c>
      <c r="H252" s="52"/>
      <c r="I252" s="52"/>
    </row>
    <row r="253" spans="1:9" ht="15">
      <c r="A253" s="217" t="s">
        <v>310</v>
      </c>
      <c r="B253" s="250" t="s">
        <v>204</v>
      </c>
      <c r="C253" s="37" t="s">
        <v>77</v>
      </c>
      <c r="D253" s="37" t="s">
        <v>193</v>
      </c>
      <c r="E253" s="217" t="s">
        <v>309</v>
      </c>
      <c r="F253" s="37"/>
      <c r="G253" s="43">
        <f>G254</f>
        <v>217.374</v>
      </c>
      <c r="H253" s="52"/>
      <c r="I253" s="52"/>
    </row>
    <row r="254" spans="1:9" ht="15">
      <c r="A254" s="217" t="s">
        <v>433</v>
      </c>
      <c r="B254" s="250" t="s">
        <v>204</v>
      </c>
      <c r="C254" s="37" t="s">
        <v>77</v>
      </c>
      <c r="D254" s="37" t="s">
        <v>193</v>
      </c>
      <c r="E254" s="217" t="s">
        <v>309</v>
      </c>
      <c r="F254" s="37" t="s">
        <v>78</v>
      </c>
      <c r="G254" s="43">
        <v>217.374</v>
      </c>
      <c r="H254" s="52"/>
      <c r="I254" s="52"/>
    </row>
    <row r="255" spans="1:9" ht="15">
      <c r="A255" s="41" t="s">
        <v>225</v>
      </c>
      <c r="B255" s="252" t="s">
        <v>204</v>
      </c>
      <c r="C255" s="41" t="s">
        <v>76</v>
      </c>
      <c r="D255" s="37"/>
      <c r="E255" s="37"/>
      <c r="F255" s="37"/>
      <c r="G255" s="42">
        <f>G256</f>
        <v>539.5</v>
      </c>
      <c r="H255" s="52"/>
      <c r="I255" s="52"/>
    </row>
    <row r="256" spans="1:9" ht="15">
      <c r="A256" s="39" t="s">
        <v>226</v>
      </c>
      <c r="B256" s="252" t="s">
        <v>204</v>
      </c>
      <c r="C256" s="41">
        <v>11</v>
      </c>
      <c r="D256" s="41" t="s">
        <v>252</v>
      </c>
      <c r="E256" s="41"/>
      <c r="F256" s="37"/>
      <c r="G256" s="54">
        <f>G257</f>
        <v>539.5</v>
      </c>
      <c r="H256" s="52"/>
      <c r="I256" s="52"/>
    </row>
    <row r="257" spans="1:9" ht="41.25">
      <c r="A257" s="248" t="s">
        <v>348</v>
      </c>
      <c r="B257" s="252" t="s">
        <v>204</v>
      </c>
      <c r="C257" s="225">
        <v>11</v>
      </c>
      <c r="D257" s="225" t="s">
        <v>252</v>
      </c>
      <c r="E257" s="225" t="s">
        <v>673</v>
      </c>
      <c r="F257" s="225"/>
      <c r="G257" s="38">
        <f>G258</f>
        <v>539.5</v>
      </c>
      <c r="H257" s="52"/>
      <c r="I257" s="52"/>
    </row>
    <row r="258" spans="1:9" ht="54.75">
      <c r="A258" s="214" t="s">
        <v>676</v>
      </c>
      <c r="B258" s="250" t="s">
        <v>204</v>
      </c>
      <c r="C258" s="37" t="s">
        <v>76</v>
      </c>
      <c r="D258" s="37" t="s">
        <v>252</v>
      </c>
      <c r="E258" s="37" t="s">
        <v>677</v>
      </c>
      <c r="F258" s="37"/>
      <c r="G258" s="38">
        <f>G259</f>
        <v>539.5</v>
      </c>
      <c r="H258" s="52"/>
      <c r="I258" s="52"/>
    </row>
    <row r="259" spans="1:9" ht="27">
      <c r="A259" s="37" t="s">
        <v>271</v>
      </c>
      <c r="B259" s="250" t="s">
        <v>204</v>
      </c>
      <c r="C259" s="37" t="s">
        <v>76</v>
      </c>
      <c r="D259" s="37" t="s">
        <v>252</v>
      </c>
      <c r="E259" s="37" t="s">
        <v>272</v>
      </c>
      <c r="F259" s="37"/>
      <c r="G259" s="43">
        <f>G261+G260</f>
        <v>539.5</v>
      </c>
      <c r="H259" s="52"/>
      <c r="I259" s="52"/>
    </row>
    <row r="260" spans="1:9" ht="15">
      <c r="A260" s="37" t="s">
        <v>231</v>
      </c>
      <c r="B260" s="250" t="s">
        <v>204</v>
      </c>
      <c r="C260" s="37" t="s">
        <v>76</v>
      </c>
      <c r="D260" s="37" t="s">
        <v>252</v>
      </c>
      <c r="E260" s="37" t="s">
        <v>272</v>
      </c>
      <c r="F260" s="37" t="s">
        <v>177</v>
      </c>
      <c r="G260" s="43">
        <v>54.5</v>
      </c>
      <c r="H260" s="52"/>
      <c r="I260" s="52"/>
    </row>
    <row r="261" spans="1:9" ht="15">
      <c r="A261" s="37" t="s">
        <v>220</v>
      </c>
      <c r="B261" s="250" t="s">
        <v>204</v>
      </c>
      <c r="C261" s="37" t="s">
        <v>76</v>
      </c>
      <c r="D261" s="37" t="s">
        <v>252</v>
      </c>
      <c r="E261" s="37" t="s">
        <v>272</v>
      </c>
      <c r="F261" s="37" t="s">
        <v>171</v>
      </c>
      <c r="G261" s="43">
        <v>485</v>
      </c>
      <c r="H261" s="52"/>
      <c r="I261" s="52"/>
    </row>
    <row r="262" spans="1:9" ht="31.5" customHeight="1">
      <c r="A262" s="41" t="s">
        <v>291</v>
      </c>
      <c r="B262" s="252" t="s">
        <v>73</v>
      </c>
      <c r="C262" s="250"/>
      <c r="D262" s="250"/>
      <c r="E262" s="37"/>
      <c r="F262" s="250"/>
      <c r="G262" s="42">
        <f>G263+G365+G389+G400+G310+G321+G359</f>
        <v>42454.177</v>
      </c>
      <c r="H262" s="42">
        <f>H263+H365+H389+H400</f>
        <v>31894.305999999997</v>
      </c>
      <c r="I262" s="42">
        <f>I263+I365+I389+I400</f>
        <v>36482.879</v>
      </c>
    </row>
    <row r="263" spans="1:9" ht="15">
      <c r="A263" s="41" t="s">
        <v>649</v>
      </c>
      <c r="B263" s="41" t="s">
        <v>73</v>
      </c>
      <c r="C263" s="41" t="s">
        <v>251</v>
      </c>
      <c r="D263" s="41"/>
      <c r="E263" s="41"/>
      <c r="F263" s="238"/>
      <c r="G263" s="46">
        <f>G264+G285+G300</f>
        <v>6922.996999999999</v>
      </c>
      <c r="H263" s="46">
        <f>H264+H285+H300</f>
        <v>4001</v>
      </c>
      <c r="I263" s="46">
        <f>I264+I285+I300</f>
        <v>3706</v>
      </c>
    </row>
    <row r="264" spans="1:9" ht="57" customHeight="1">
      <c r="A264" s="41" t="s">
        <v>48</v>
      </c>
      <c r="B264" s="41" t="s">
        <v>73</v>
      </c>
      <c r="C264" s="41" t="s">
        <v>251</v>
      </c>
      <c r="D264" s="41" t="s">
        <v>194</v>
      </c>
      <c r="E264" s="41"/>
      <c r="F264" s="41"/>
      <c r="G264" s="42">
        <f>G265+G271+G281+G277</f>
        <v>1620</v>
      </c>
      <c r="H264" s="42">
        <f>H265+H271+H281+H277</f>
        <v>1610</v>
      </c>
      <c r="I264" s="42">
        <f>I265+I271+I281+I277</f>
        <v>1485</v>
      </c>
    </row>
    <row r="265" spans="1:9" ht="17.25" customHeight="1">
      <c r="A265" s="213" t="s">
        <v>328</v>
      </c>
      <c r="B265" s="39" t="s">
        <v>73</v>
      </c>
      <c r="C265" s="39" t="s">
        <v>251</v>
      </c>
      <c r="D265" s="39" t="s">
        <v>194</v>
      </c>
      <c r="E265" s="39" t="s">
        <v>591</v>
      </c>
      <c r="F265" s="39"/>
      <c r="G265" s="40">
        <f>G266</f>
        <v>300</v>
      </c>
      <c r="H265" s="40">
        <f>H266</f>
        <v>300</v>
      </c>
      <c r="I265" s="40">
        <f>I266</f>
        <v>300</v>
      </c>
    </row>
    <row r="266" spans="1:9" ht="14.25" customHeight="1">
      <c r="A266" s="214" t="s">
        <v>329</v>
      </c>
      <c r="B266" s="37" t="s">
        <v>73</v>
      </c>
      <c r="C266" s="37" t="s">
        <v>251</v>
      </c>
      <c r="D266" s="37" t="s">
        <v>194</v>
      </c>
      <c r="E266" s="37" t="s">
        <v>592</v>
      </c>
      <c r="F266" s="37"/>
      <c r="G266" s="38">
        <f>G268+G269+G270</f>
        <v>300</v>
      </c>
      <c r="H266" s="38">
        <f>H268+H269+H270</f>
        <v>300</v>
      </c>
      <c r="I266" s="38">
        <f>I268+I269+I270</f>
        <v>300</v>
      </c>
    </row>
    <row r="267" spans="1:9" ht="15" customHeight="1">
      <c r="A267" s="37" t="s">
        <v>125</v>
      </c>
      <c r="B267" s="37" t="s">
        <v>73</v>
      </c>
      <c r="C267" s="37" t="s">
        <v>251</v>
      </c>
      <c r="D267" s="37" t="s">
        <v>194</v>
      </c>
      <c r="E267" s="37" t="s">
        <v>593</v>
      </c>
      <c r="F267" s="37"/>
      <c r="G267" s="38">
        <f>G268+G269+G270</f>
        <v>300</v>
      </c>
      <c r="H267" s="38">
        <f>H268+H269+H270</f>
        <v>300</v>
      </c>
      <c r="I267" s="38">
        <f>I268+I269+I270</f>
        <v>300</v>
      </c>
    </row>
    <row r="268" spans="1:9" ht="45.75" customHeight="1">
      <c r="A268" s="37" t="s">
        <v>230</v>
      </c>
      <c r="B268" s="37" t="s">
        <v>73</v>
      </c>
      <c r="C268" s="37" t="s">
        <v>251</v>
      </c>
      <c r="D268" s="37" t="s">
        <v>194</v>
      </c>
      <c r="E268" s="37" t="s">
        <v>593</v>
      </c>
      <c r="F268" s="37" t="s">
        <v>81</v>
      </c>
      <c r="G268" s="38">
        <v>290</v>
      </c>
      <c r="H268" s="38">
        <v>290</v>
      </c>
      <c r="I268" s="38">
        <v>290</v>
      </c>
    </row>
    <row r="269" spans="1:9" ht="15">
      <c r="A269" s="37" t="s">
        <v>231</v>
      </c>
      <c r="B269" s="37" t="s">
        <v>73</v>
      </c>
      <c r="C269" s="37" t="s">
        <v>251</v>
      </c>
      <c r="D269" s="37" t="s">
        <v>194</v>
      </c>
      <c r="E269" s="37" t="s">
        <v>593</v>
      </c>
      <c r="F269" s="37" t="s">
        <v>177</v>
      </c>
      <c r="G269" s="38">
        <v>10</v>
      </c>
      <c r="H269" s="38">
        <v>10</v>
      </c>
      <c r="I269" s="38">
        <v>10</v>
      </c>
    </row>
    <row r="270" spans="1:9" ht="15" hidden="1">
      <c r="A270" s="37" t="s">
        <v>79</v>
      </c>
      <c r="B270" s="37" t="s">
        <v>73</v>
      </c>
      <c r="C270" s="37" t="s">
        <v>251</v>
      </c>
      <c r="D270" s="37" t="s">
        <v>194</v>
      </c>
      <c r="E270" s="37" t="s">
        <v>593</v>
      </c>
      <c r="F270" s="37" t="s">
        <v>80</v>
      </c>
      <c r="G270" s="38"/>
      <c r="H270" s="38"/>
      <c r="I270" s="38"/>
    </row>
    <row r="271" spans="1:9" ht="28.5">
      <c r="A271" s="209" t="s">
        <v>180</v>
      </c>
      <c r="B271" s="39" t="s">
        <v>73</v>
      </c>
      <c r="C271" s="39" t="s">
        <v>251</v>
      </c>
      <c r="D271" s="39" t="s">
        <v>194</v>
      </c>
      <c r="E271" s="224" t="s">
        <v>617</v>
      </c>
      <c r="F271" s="39"/>
      <c r="G271" s="99">
        <f aca="true" t="shared" si="29" ref="G271:I272">G272</f>
        <v>1185</v>
      </c>
      <c r="H271" s="120">
        <f t="shared" si="29"/>
        <v>1185</v>
      </c>
      <c r="I271" s="120">
        <f t="shared" si="29"/>
        <v>1185</v>
      </c>
    </row>
    <row r="272" spans="1:9" ht="41.25">
      <c r="A272" s="210" t="s">
        <v>182</v>
      </c>
      <c r="B272" s="39" t="s">
        <v>73</v>
      </c>
      <c r="C272" s="225" t="s">
        <v>251</v>
      </c>
      <c r="D272" s="225" t="s">
        <v>194</v>
      </c>
      <c r="E272" s="216" t="s">
        <v>618</v>
      </c>
      <c r="F272" s="225"/>
      <c r="G272" s="106">
        <f t="shared" si="29"/>
        <v>1185</v>
      </c>
      <c r="H272" s="121">
        <f t="shared" si="29"/>
        <v>1185</v>
      </c>
      <c r="I272" s="121">
        <f t="shared" si="29"/>
        <v>1185</v>
      </c>
    </row>
    <row r="273" spans="1:9" ht="27.75">
      <c r="A273" s="211" t="s">
        <v>133</v>
      </c>
      <c r="B273" s="37" t="s">
        <v>73</v>
      </c>
      <c r="C273" s="37" t="s">
        <v>251</v>
      </c>
      <c r="D273" s="37" t="s">
        <v>194</v>
      </c>
      <c r="E273" s="217" t="s">
        <v>562</v>
      </c>
      <c r="F273" s="37"/>
      <c r="G273" s="43">
        <f>G274+G275+G276</f>
        <v>1185</v>
      </c>
      <c r="H273" s="33">
        <f>H274+H275+H276</f>
        <v>1185</v>
      </c>
      <c r="I273" s="33">
        <f>I274+I275+I276</f>
        <v>1185</v>
      </c>
    </row>
    <row r="274" spans="1:9" ht="27">
      <c r="A274" s="253" t="s">
        <v>110</v>
      </c>
      <c r="B274" s="37" t="s">
        <v>73</v>
      </c>
      <c r="C274" s="37" t="s">
        <v>251</v>
      </c>
      <c r="D274" s="37" t="s">
        <v>194</v>
      </c>
      <c r="E274" s="217" t="s">
        <v>562</v>
      </c>
      <c r="F274" s="37" t="s">
        <v>81</v>
      </c>
      <c r="G274" s="43">
        <v>1078</v>
      </c>
      <c r="H274" s="33">
        <v>1078</v>
      </c>
      <c r="I274" s="33">
        <v>1078</v>
      </c>
    </row>
    <row r="275" spans="1:9" ht="15">
      <c r="A275" s="253" t="s">
        <v>231</v>
      </c>
      <c r="B275" s="37" t="s">
        <v>73</v>
      </c>
      <c r="C275" s="37" t="s">
        <v>251</v>
      </c>
      <c r="D275" s="37" t="s">
        <v>194</v>
      </c>
      <c r="E275" s="217" t="s">
        <v>562</v>
      </c>
      <c r="F275" s="37" t="s">
        <v>177</v>
      </c>
      <c r="G275" s="43">
        <v>107</v>
      </c>
      <c r="H275" s="33">
        <v>107</v>
      </c>
      <c r="I275" s="33">
        <v>107</v>
      </c>
    </row>
    <row r="276" spans="1:9" ht="0.75" customHeight="1">
      <c r="A276" s="253" t="s">
        <v>79</v>
      </c>
      <c r="B276" s="37" t="s">
        <v>73</v>
      </c>
      <c r="C276" s="37" t="s">
        <v>251</v>
      </c>
      <c r="D276" s="37" t="s">
        <v>194</v>
      </c>
      <c r="E276" s="217" t="s">
        <v>562</v>
      </c>
      <c r="F276" s="37" t="s">
        <v>80</v>
      </c>
      <c r="G276" s="43"/>
      <c r="H276" s="33"/>
      <c r="I276" s="33"/>
    </row>
    <row r="277" spans="1:9" ht="45">
      <c r="A277" s="231" t="s">
        <v>97</v>
      </c>
      <c r="B277" s="41" t="s">
        <v>73</v>
      </c>
      <c r="C277" s="39" t="s">
        <v>251</v>
      </c>
      <c r="D277" s="39" t="s">
        <v>194</v>
      </c>
      <c r="E277" s="39" t="s">
        <v>589</v>
      </c>
      <c r="F277" s="39"/>
      <c r="G277" s="43">
        <f>G278</f>
        <v>10</v>
      </c>
      <c r="H277" s="43">
        <f aca="true" t="shared" si="30" ref="H277:I279">H278</f>
        <v>0</v>
      </c>
      <c r="I277" s="43">
        <f t="shared" si="30"/>
        <v>0</v>
      </c>
    </row>
    <row r="278" spans="1:9" ht="60">
      <c r="A278" s="254" t="s">
        <v>586</v>
      </c>
      <c r="B278" s="41" t="s">
        <v>73</v>
      </c>
      <c r="C278" s="39" t="s">
        <v>251</v>
      </c>
      <c r="D278" s="39" t="s">
        <v>194</v>
      </c>
      <c r="E278" s="39" t="s">
        <v>407</v>
      </c>
      <c r="F278" s="39"/>
      <c r="G278" s="43">
        <f>G279</f>
        <v>10</v>
      </c>
      <c r="H278" s="43">
        <f t="shared" si="30"/>
        <v>0</v>
      </c>
      <c r="I278" s="43">
        <f t="shared" si="30"/>
        <v>0</v>
      </c>
    </row>
    <row r="279" spans="1:9" ht="27">
      <c r="A279" s="37" t="s">
        <v>126</v>
      </c>
      <c r="B279" s="37" t="s">
        <v>73</v>
      </c>
      <c r="C279" s="37" t="s">
        <v>251</v>
      </c>
      <c r="D279" s="37" t="s">
        <v>194</v>
      </c>
      <c r="E279" s="37" t="s">
        <v>587</v>
      </c>
      <c r="F279" s="37"/>
      <c r="G279" s="43">
        <f>G280</f>
        <v>10</v>
      </c>
      <c r="H279" s="43">
        <f t="shared" si="30"/>
        <v>0</v>
      </c>
      <c r="I279" s="43">
        <f t="shared" si="30"/>
        <v>0</v>
      </c>
    </row>
    <row r="280" spans="1:9" ht="15">
      <c r="A280" s="37" t="s">
        <v>231</v>
      </c>
      <c r="B280" s="37" t="s">
        <v>73</v>
      </c>
      <c r="C280" s="37" t="s">
        <v>251</v>
      </c>
      <c r="D280" s="37" t="s">
        <v>194</v>
      </c>
      <c r="E280" s="37" t="s">
        <v>587</v>
      </c>
      <c r="F280" s="37" t="s">
        <v>177</v>
      </c>
      <c r="G280" s="43">
        <v>10</v>
      </c>
      <c r="H280" s="43"/>
      <c r="I280" s="43"/>
    </row>
    <row r="281" spans="1:9" ht="42.75">
      <c r="A281" s="39" t="s">
        <v>45</v>
      </c>
      <c r="B281" s="39" t="s">
        <v>73</v>
      </c>
      <c r="C281" s="39" t="s">
        <v>251</v>
      </c>
      <c r="D281" s="39" t="s">
        <v>194</v>
      </c>
      <c r="E281" s="39" t="s">
        <v>709</v>
      </c>
      <c r="F281" s="39"/>
      <c r="G281" s="40">
        <f aca="true" t="shared" si="31" ref="G281:I283">G282</f>
        <v>125</v>
      </c>
      <c r="H281" s="40">
        <f t="shared" si="31"/>
        <v>125</v>
      </c>
      <c r="I281" s="40">
        <f t="shared" si="31"/>
        <v>0</v>
      </c>
    </row>
    <row r="282" spans="1:9" ht="68.25">
      <c r="A282" s="214" t="s">
        <v>712</v>
      </c>
      <c r="B282" s="39" t="s">
        <v>73</v>
      </c>
      <c r="C282" s="39" t="s">
        <v>251</v>
      </c>
      <c r="D282" s="39" t="s">
        <v>194</v>
      </c>
      <c r="E282" s="39" t="s">
        <v>6</v>
      </c>
      <c r="F282" s="39"/>
      <c r="G282" s="40">
        <f t="shared" si="31"/>
        <v>125</v>
      </c>
      <c r="H282" s="40">
        <f t="shared" si="31"/>
        <v>125</v>
      </c>
      <c r="I282" s="40">
        <f t="shared" si="31"/>
        <v>0</v>
      </c>
    </row>
    <row r="283" spans="1:9" ht="15">
      <c r="A283" s="217" t="s">
        <v>660</v>
      </c>
      <c r="B283" s="37" t="s">
        <v>73</v>
      </c>
      <c r="C283" s="37" t="s">
        <v>251</v>
      </c>
      <c r="D283" s="37" t="s">
        <v>194</v>
      </c>
      <c r="E283" s="37" t="s">
        <v>719</v>
      </c>
      <c r="F283" s="37"/>
      <c r="G283" s="38">
        <f t="shared" si="31"/>
        <v>125</v>
      </c>
      <c r="H283" s="38">
        <f t="shared" si="31"/>
        <v>125</v>
      </c>
      <c r="I283" s="38">
        <f t="shared" si="31"/>
        <v>0</v>
      </c>
    </row>
    <row r="284" spans="1:9" ht="15">
      <c r="A284" s="37" t="s">
        <v>231</v>
      </c>
      <c r="B284" s="37" t="s">
        <v>73</v>
      </c>
      <c r="C284" s="37" t="s">
        <v>251</v>
      </c>
      <c r="D284" s="37" t="s">
        <v>194</v>
      </c>
      <c r="E284" s="37" t="s">
        <v>719</v>
      </c>
      <c r="F284" s="37" t="s">
        <v>177</v>
      </c>
      <c r="G284" s="43">
        <v>125</v>
      </c>
      <c r="H284" s="43">
        <v>125</v>
      </c>
      <c r="I284" s="43"/>
    </row>
    <row r="285" spans="1:9" ht="27">
      <c r="A285" s="41" t="s">
        <v>257</v>
      </c>
      <c r="B285" s="41" t="s">
        <v>73</v>
      </c>
      <c r="C285" s="41" t="s">
        <v>251</v>
      </c>
      <c r="D285" s="41" t="s">
        <v>195</v>
      </c>
      <c r="E285" s="41"/>
      <c r="F285" s="41"/>
      <c r="G285" s="42">
        <f>G286+G296+G292</f>
        <v>2431</v>
      </c>
      <c r="H285" s="42">
        <f>H286+H296</f>
        <v>2391</v>
      </c>
      <c r="I285" s="42">
        <f>I286+I296</f>
        <v>2221</v>
      </c>
    </row>
    <row r="286" spans="1:9" ht="13.5" customHeight="1">
      <c r="A286" s="213" t="s">
        <v>328</v>
      </c>
      <c r="B286" s="39" t="s">
        <v>73</v>
      </c>
      <c r="C286" s="39" t="s">
        <v>251</v>
      </c>
      <c r="D286" s="39" t="s">
        <v>195</v>
      </c>
      <c r="E286" s="39" t="s">
        <v>591</v>
      </c>
      <c r="F286" s="37"/>
      <c r="G286" s="38">
        <f>G287</f>
        <v>2261</v>
      </c>
      <c r="H286" s="38">
        <f>H287</f>
        <v>2221</v>
      </c>
      <c r="I286" s="38">
        <f>I287</f>
        <v>2221</v>
      </c>
    </row>
    <row r="287" spans="1:9" ht="18.75" customHeight="1">
      <c r="A287" s="214" t="s">
        <v>329</v>
      </c>
      <c r="B287" s="37" t="s">
        <v>73</v>
      </c>
      <c r="C287" s="37" t="s">
        <v>251</v>
      </c>
      <c r="D287" s="37" t="s">
        <v>195</v>
      </c>
      <c r="E287" s="37" t="s">
        <v>592</v>
      </c>
      <c r="F287" s="37"/>
      <c r="G287" s="38">
        <f>G289+G290+G291</f>
        <v>2261</v>
      </c>
      <c r="H287" s="38">
        <f>H289+H290+H291</f>
        <v>2221</v>
      </c>
      <c r="I287" s="38">
        <f>I289+I290+I291</f>
        <v>2221</v>
      </c>
    </row>
    <row r="288" spans="1:9" ht="15.75" customHeight="1">
      <c r="A288" s="37" t="s">
        <v>125</v>
      </c>
      <c r="B288" s="37" t="s">
        <v>73</v>
      </c>
      <c r="C288" s="37" t="s">
        <v>251</v>
      </c>
      <c r="D288" s="37" t="s">
        <v>195</v>
      </c>
      <c r="E288" s="37" t="s">
        <v>593</v>
      </c>
      <c r="F288" s="37"/>
      <c r="G288" s="38">
        <f>G289+G290+G291</f>
        <v>2261</v>
      </c>
      <c r="H288" s="38">
        <f>H289+H290+H291</f>
        <v>2221</v>
      </c>
      <c r="I288" s="38">
        <f>I289+I290+I291</f>
        <v>2221</v>
      </c>
    </row>
    <row r="289" spans="1:9" ht="40.5">
      <c r="A289" s="37" t="s">
        <v>230</v>
      </c>
      <c r="B289" s="37" t="s">
        <v>73</v>
      </c>
      <c r="C289" s="37" t="s">
        <v>251</v>
      </c>
      <c r="D289" s="37" t="s">
        <v>195</v>
      </c>
      <c r="E289" s="37" t="s">
        <v>593</v>
      </c>
      <c r="F289" s="37" t="s">
        <v>81</v>
      </c>
      <c r="G289" s="38">
        <v>2170</v>
      </c>
      <c r="H289" s="38">
        <v>2170</v>
      </c>
      <c r="I289" s="38">
        <v>2170</v>
      </c>
    </row>
    <row r="290" spans="1:9" ht="15">
      <c r="A290" s="37" t="s">
        <v>231</v>
      </c>
      <c r="B290" s="37" t="s">
        <v>73</v>
      </c>
      <c r="C290" s="37" t="s">
        <v>251</v>
      </c>
      <c r="D290" s="37" t="s">
        <v>195</v>
      </c>
      <c r="E290" s="37" t="s">
        <v>593</v>
      </c>
      <c r="F290" s="37" t="s">
        <v>177</v>
      </c>
      <c r="G290" s="38">
        <v>90</v>
      </c>
      <c r="H290" s="38">
        <v>50</v>
      </c>
      <c r="I290" s="38">
        <v>50</v>
      </c>
    </row>
    <row r="291" spans="1:9" ht="15">
      <c r="A291" s="37" t="s">
        <v>79</v>
      </c>
      <c r="B291" s="37" t="s">
        <v>73</v>
      </c>
      <c r="C291" s="37" t="s">
        <v>251</v>
      </c>
      <c r="D291" s="37" t="s">
        <v>195</v>
      </c>
      <c r="E291" s="37" t="s">
        <v>593</v>
      </c>
      <c r="F291" s="37" t="s">
        <v>80</v>
      </c>
      <c r="G291" s="38">
        <v>1</v>
      </c>
      <c r="H291" s="38">
        <v>1</v>
      </c>
      <c r="I291" s="38">
        <v>1</v>
      </c>
    </row>
    <row r="292" spans="1:9" ht="1.5" customHeight="1">
      <c r="A292" s="279" t="s">
        <v>68</v>
      </c>
      <c r="B292" s="41" t="s">
        <v>73</v>
      </c>
      <c r="C292" s="41" t="s">
        <v>251</v>
      </c>
      <c r="D292" s="41" t="s">
        <v>195</v>
      </c>
      <c r="E292" s="41" t="s">
        <v>724</v>
      </c>
      <c r="F292" s="41"/>
      <c r="G292" s="42">
        <f>G293</f>
        <v>0</v>
      </c>
      <c r="H292" s="38"/>
      <c r="I292" s="38"/>
    </row>
    <row r="293" spans="1:9" ht="15" hidden="1">
      <c r="A293" s="279" t="s">
        <v>389</v>
      </c>
      <c r="B293" s="37" t="s">
        <v>73</v>
      </c>
      <c r="C293" s="37" t="s">
        <v>251</v>
      </c>
      <c r="D293" s="37" t="s">
        <v>195</v>
      </c>
      <c r="E293" s="37" t="s">
        <v>725</v>
      </c>
      <c r="F293" s="37"/>
      <c r="G293" s="38">
        <f>G294</f>
        <v>0</v>
      </c>
      <c r="H293" s="38"/>
      <c r="I293" s="38"/>
    </row>
    <row r="294" spans="1:9" ht="15" hidden="1">
      <c r="A294" s="37" t="s">
        <v>596</v>
      </c>
      <c r="B294" s="37" t="s">
        <v>73</v>
      </c>
      <c r="C294" s="37" t="s">
        <v>251</v>
      </c>
      <c r="D294" s="37" t="s">
        <v>195</v>
      </c>
      <c r="E294" s="37" t="s">
        <v>726</v>
      </c>
      <c r="F294" s="37"/>
      <c r="G294" s="38">
        <f>G295</f>
        <v>0</v>
      </c>
      <c r="H294" s="38"/>
      <c r="I294" s="38"/>
    </row>
    <row r="295" spans="1:9" ht="15" hidden="1">
      <c r="A295" s="37" t="s">
        <v>231</v>
      </c>
      <c r="B295" s="37" t="s">
        <v>73</v>
      </c>
      <c r="C295" s="37" t="s">
        <v>251</v>
      </c>
      <c r="D295" s="37" t="s">
        <v>195</v>
      </c>
      <c r="E295" s="37" t="s">
        <v>726</v>
      </c>
      <c r="F295" s="37" t="s">
        <v>177</v>
      </c>
      <c r="G295" s="38"/>
      <c r="H295" s="38"/>
      <c r="I295" s="38"/>
    </row>
    <row r="296" spans="1:9" ht="42.75">
      <c r="A296" s="39" t="s">
        <v>45</v>
      </c>
      <c r="B296" s="39" t="s">
        <v>73</v>
      </c>
      <c r="C296" s="39" t="s">
        <v>251</v>
      </c>
      <c r="D296" s="39" t="s">
        <v>195</v>
      </c>
      <c r="E296" s="39" t="s">
        <v>709</v>
      </c>
      <c r="F296" s="39"/>
      <c r="G296" s="40">
        <f aca="true" t="shared" si="32" ref="G296:I298">G297</f>
        <v>170</v>
      </c>
      <c r="H296" s="40">
        <f t="shared" si="32"/>
        <v>170</v>
      </c>
      <c r="I296" s="40">
        <f t="shared" si="32"/>
        <v>0</v>
      </c>
    </row>
    <row r="297" spans="1:9" ht="68.25">
      <c r="A297" s="214" t="s">
        <v>712</v>
      </c>
      <c r="B297" s="39" t="s">
        <v>73</v>
      </c>
      <c r="C297" s="39" t="s">
        <v>251</v>
      </c>
      <c r="D297" s="39" t="s">
        <v>195</v>
      </c>
      <c r="E297" s="39" t="s">
        <v>6</v>
      </c>
      <c r="F297" s="39"/>
      <c r="G297" s="40">
        <f t="shared" si="32"/>
        <v>170</v>
      </c>
      <c r="H297" s="40">
        <f t="shared" si="32"/>
        <v>170</v>
      </c>
      <c r="I297" s="40">
        <f t="shared" si="32"/>
        <v>0</v>
      </c>
    </row>
    <row r="298" spans="1:9" ht="15">
      <c r="A298" s="217" t="s">
        <v>660</v>
      </c>
      <c r="B298" s="37" t="s">
        <v>73</v>
      </c>
      <c r="C298" s="37" t="s">
        <v>251</v>
      </c>
      <c r="D298" s="37" t="s">
        <v>195</v>
      </c>
      <c r="E298" s="37" t="s">
        <v>719</v>
      </c>
      <c r="F298" s="37"/>
      <c r="G298" s="38">
        <f t="shared" si="32"/>
        <v>170</v>
      </c>
      <c r="H298" s="38">
        <f t="shared" si="32"/>
        <v>170</v>
      </c>
      <c r="I298" s="38">
        <f t="shared" si="32"/>
        <v>0</v>
      </c>
    </row>
    <row r="299" spans="1:9" ht="15">
      <c r="A299" s="37" t="s">
        <v>231</v>
      </c>
      <c r="B299" s="37" t="s">
        <v>73</v>
      </c>
      <c r="C299" s="37" t="s">
        <v>251</v>
      </c>
      <c r="D299" s="37" t="s">
        <v>195</v>
      </c>
      <c r="E299" s="37" t="s">
        <v>719</v>
      </c>
      <c r="F299" s="37" t="s">
        <v>177</v>
      </c>
      <c r="G299" s="43">
        <v>170</v>
      </c>
      <c r="H299" s="43">
        <v>170</v>
      </c>
      <c r="I299" s="43"/>
    </row>
    <row r="300" spans="1:9" ht="18" customHeight="1">
      <c r="A300" s="41" t="s">
        <v>60</v>
      </c>
      <c r="B300" s="41" t="s">
        <v>73</v>
      </c>
      <c r="C300" s="41" t="s">
        <v>251</v>
      </c>
      <c r="D300" s="41" t="s">
        <v>196</v>
      </c>
      <c r="E300" s="41"/>
      <c r="F300" s="41"/>
      <c r="G300" s="42">
        <f>G301+G306</f>
        <v>2871.997</v>
      </c>
      <c r="H300" s="42">
        <f aca="true" t="shared" si="33" ref="G300:I302">H301</f>
        <v>0</v>
      </c>
      <c r="I300" s="42">
        <f t="shared" si="33"/>
        <v>0</v>
      </c>
    </row>
    <row r="301" spans="1:9" ht="27.75">
      <c r="A301" s="213" t="s">
        <v>68</v>
      </c>
      <c r="B301" s="39" t="s">
        <v>73</v>
      </c>
      <c r="C301" s="39" t="s">
        <v>251</v>
      </c>
      <c r="D301" s="39" t="s">
        <v>196</v>
      </c>
      <c r="E301" s="39" t="s">
        <v>724</v>
      </c>
      <c r="F301" s="39"/>
      <c r="G301" s="40">
        <f t="shared" si="33"/>
        <v>2861.997</v>
      </c>
      <c r="H301" s="40">
        <f t="shared" si="33"/>
        <v>0</v>
      </c>
      <c r="I301" s="40">
        <f t="shared" si="33"/>
        <v>0</v>
      </c>
    </row>
    <row r="302" spans="1:9" ht="15">
      <c r="A302" s="217" t="s">
        <v>389</v>
      </c>
      <c r="B302" s="37" t="s">
        <v>73</v>
      </c>
      <c r="C302" s="37" t="s">
        <v>594</v>
      </c>
      <c r="D302" s="37" t="s">
        <v>196</v>
      </c>
      <c r="E302" s="37" t="s">
        <v>725</v>
      </c>
      <c r="F302" s="37"/>
      <c r="G302" s="38">
        <f t="shared" si="33"/>
        <v>2861.997</v>
      </c>
      <c r="H302" s="38">
        <f t="shared" si="33"/>
        <v>0</v>
      </c>
      <c r="I302" s="38">
        <f t="shared" si="33"/>
        <v>0</v>
      </c>
    </row>
    <row r="303" spans="1:9" ht="15">
      <c r="A303" s="37" t="s">
        <v>596</v>
      </c>
      <c r="B303" s="37" t="s">
        <v>73</v>
      </c>
      <c r="C303" s="37" t="s">
        <v>251</v>
      </c>
      <c r="D303" s="37" t="s">
        <v>196</v>
      </c>
      <c r="E303" s="37" t="s">
        <v>726</v>
      </c>
      <c r="F303" s="37"/>
      <c r="G303" s="38">
        <f>G305+G304</f>
        <v>2861.997</v>
      </c>
      <c r="H303" s="38">
        <f>H305</f>
        <v>0</v>
      </c>
      <c r="I303" s="38">
        <f>I305</f>
        <v>0</v>
      </c>
    </row>
    <row r="304" spans="1:9" ht="15">
      <c r="A304" s="37" t="s">
        <v>231</v>
      </c>
      <c r="B304" s="37" t="s">
        <v>73</v>
      </c>
      <c r="C304" s="37" t="s">
        <v>251</v>
      </c>
      <c r="D304" s="37" t="s">
        <v>196</v>
      </c>
      <c r="E304" s="37" t="s">
        <v>726</v>
      </c>
      <c r="F304" s="37" t="s">
        <v>177</v>
      </c>
      <c r="G304" s="38"/>
      <c r="H304" s="38"/>
      <c r="I304" s="38"/>
    </row>
    <row r="305" spans="1:9" ht="15">
      <c r="A305" s="37" t="s">
        <v>79</v>
      </c>
      <c r="B305" s="41" t="s">
        <v>73</v>
      </c>
      <c r="C305" s="37" t="s">
        <v>251</v>
      </c>
      <c r="D305" s="37" t="s">
        <v>196</v>
      </c>
      <c r="E305" s="37" t="s">
        <v>726</v>
      </c>
      <c r="F305" s="37" t="s">
        <v>80</v>
      </c>
      <c r="G305" s="43">
        <v>2861.997</v>
      </c>
      <c r="H305" s="43"/>
      <c r="I305" s="43"/>
    </row>
    <row r="306" spans="1:9" ht="15">
      <c r="A306" s="213" t="s">
        <v>128</v>
      </c>
      <c r="B306" s="41" t="s">
        <v>73</v>
      </c>
      <c r="C306" s="37" t="s">
        <v>251</v>
      </c>
      <c r="D306" s="37" t="s">
        <v>196</v>
      </c>
      <c r="E306" s="37" t="s">
        <v>551</v>
      </c>
      <c r="F306" s="37"/>
      <c r="G306" s="43">
        <f>G307</f>
        <v>10</v>
      </c>
      <c r="H306" s="43"/>
      <c r="I306" s="43"/>
    </row>
    <row r="307" spans="1:9" ht="15">
      <c r="A307" s="206" t="s">
        <v>552</v>
      </c>
      <c r="B307" s="41" t="s">
        <v>73</v>
      </c>
      <c r="C307" s="37" t="s">
        <v>251</v>
      </c>
      <c r="D307" s="37" t="s">
        <v>196</v>
      </c>
      <c r="E307" s="37" t="s">
        <v>553</v>
      </c>
      <c r="F307" s="37"/>
      <c r="G307" s="43">
        <f>G308</f>
        <v>10</v>
      </c>
      <c r="H307" s="43"/>
      <c r="I307" s="43"/>
    </row>
    <row r="308" spans="1:9" ht="15">
      <c r="A308" s="37" t="s">
        <v>499</v>
      </c>
      <c r="B308" s="41" t="s">
        <v>73</v>
      </c>
      <c r="C308" s="37" t="s">
        <v>251</v>
      </c>
      <c r="D308" s="37" t="s">
        <v>196</v>
      </c>
      <c r="E308" s="37" t="s">
        <v>501</v>
      </c>
      <c r="F308" s="37"/>
      <c r="G308" s="43">
        <v>10</v>
      </c>
      <c r="H308" s="43"/>
      <c r="I308" s="43"/>
    </row>
    <row r="309" spans="1:9" ht="15">
      <c r="A309" s="37" t="s">
        <v>231</v>
      </c>
      <c r="B309" s="41" t="s">
        <v>73</v>
      </c>
      <c r="C309" s="37" t="s">
        <v>251</v>
      </c>
      <c r="D309" s="37" t="s">
        <v>196</v>
      </c>
      <c r="E309" s="37" t="s">
        <v>501</v>
      </c>
      <c r="F309" s="37" t="s">
        <v>177</v>
      </c>
      <c r="G309" s="43">
        <v>10</v>
      </c>
      <c r="H309" s="43"/>
      <c r="I309" s="43"/>
    </row>
    <row r="310" spans="1:9" ht="15">
      <c r="A310" s="41" t="s">
        <v>172</v>
      </c>
      <c r="B310" s="41" t="s">
        <v>73</v>
      </c>
      <c r="C310" s="237" t="s">
        <v>194</v>
      </c>
      <c r="D310" s="236"/>
      <c r="E310" s="236"/>
      <c r="F310" s="37"/>
      <c r="G310" s="46">
        <f>G311+G316</f>
        <v>6153.5</v>
      </c>
      <c r="H310" s="43"/>
      <c r="I310" s="43"/>
    </row>
    <row r="311" spans="1:9" ht="15">
      <c r="A311" s="213" t="s">
        <v>642</v>
      </c>
      <c r="B311" s="41" t="s">
        <v>73</v>
      </c>
      <c r="C311" s="41" t="s">
        <v>194</v>
      </c>
      <c r="D311" s="41" t="s">
        <v>199</v>
      </c>
      <c r="E311" s="238"/>
      <c r="F311" s="238"/>
      <c r="G311" s="43">
        <f>G312</f>
        <v>6143.5</v>
      </c>
      <c r="H311" s="43"/>
      <c r="I311" s="43"/>
    </row>
    <row r="312" spans="1:9" ht="42.75">
      <c r="A312" s="206" t="s">
        <v>470</v>
      </c>
      <c r="B312" s="41" t="s">
        <v>73</v>
      </c>
      <c r="C312" s="39" t="s">
        <v>194</v>
      </c>
      <c r="D312" s="39" t="s">
        <v>199</v>
      </c>
      <c r="E312" s="239" t="s">
        <v>683</v>
      </c>
      <c r="F312" s="239"/>
      <c r="G312" s="43">
        <f>G313</f>
        <v>6143.5</v>
      </c>
      <c r="H312" s="43"/>
      <c r="I312" s="43"/>
    </row>
    <row r="313" spans="1:9" ht="61.5" customHeight="1">
      <c r="A313" s="214" t="s">
        <v>289</v>
      </c>
      <c r="B313" s="37" t="s">
        <v>73</v>
      </c>
      <c r="C313" s="37" t="s">
        <v>194</v>
      </c>
      <c r="D313" s="37" t="s">
        <v>199</v>
      </c>
      <c r="E313" s="240" t="s">
        <v>517</v>
      </c>
      <c r="F313" s="240"/>
      <c r="G313" s="43">
        <f>G314</f>
        <v>6143.5</v>
      </c>
      <c r="H313" s="43"/>
      <c r="I313" s="43"/>
    </row>
    <row r="314" spans="1:9" ht="27.75">
      <c r="A314" s="242" t="s">
        <v>175</v>
      </c>
      <c r="B314" s="37" t="s">
        <v>73</v>
      </c>
      <c r="C314" s="225" t="s">
        <v>194</v>
      </c>
      <c r="D314" s="225" t="s">
        <v>199</v>
      </c>
      <c r="E314" s="243" t="s">
        <v>518</v>
      </c>
      <c r="F314" s="243"/>
      <c r="G314" s="43">
        <f>G315</f>
        <v>6143.5</v>
      </c>
      <c r="H314" s="43"/>
      <c r="I314" s="43"/>
    </row>
    <row r="315" spans="1:9" ht="16.5" customHeight="1">
      <c r="A315" s="255" t="s">
        <v>659</v>
      </c>
      <c r="B315" s="37" t="s">
        <v>73</v>
      </c>
      <c r="C315" s="225" t="s">
        <v>194</v>
      </c>
      <c r="D315" s="225" t="s">
        <v>199</v>
      </c>
      <c r="E315" s="243" t="s">
        <v>518</v>
      </c>
      <c r="F315" s="37" t="s">
        <v>179</v>
      </c>
      <c r="G315" s="43">
        <v>6143.5</v>
      </c>
      <c r="H315" s="43"/>
      <c r="I315" s="43"/>
    </row>
    <row r="316" spans="1:9" ht="16.5" customHeight="1">
      <c r="A316" s="256" t="s">
        <v>173</v>
      </c>
      <c r="B316" s="41" t="s">
        <v>73</v>
      </c>
      <c r="C316" s="41" t="s">
        <v>194</v>
      </c>
      <c r="D316" s="41" t="s">
        <v>174</v>
      </c>
      <c r="E316" s="238"/>
      <c r="F316" s="41"/>
      <c r="G316" s="46">
        <f>G317</f>
        <v>10</v>
      </c>
      <c r="H316" s="43"/>
      <c r="I316" s="43"/>
    </row>
    <row r="317" spans="1:9" ht="16.5" customHeight="1">
      <c r="A317" s="280" t="s">
        <v>128</v>
      </c>
      <c r="B317" s="39" t="s">
        <v>73</v>
      </c>
      <c r="C317" s="39" t="s">
        <v>194</v>
      </c>
      <c r="D317" s="39" t="s">
        <v>174</v>
      </c>
      <c r="E317" s="39" t="s">
        <v>551</v>
      </c>
      <c r="F317" s="39"/>
      <c r="G317" s="40">
        <f>G318</f>
        <v>10</v>
      </c>
      <c r="H317" s="43"/>
      <c r="I317" s="43"/>
    </row>
    <row r="318" spans="1:9" ht="16.5" customHeight="1">
      <c r="A318" s="206" t="s">
        <v>552</v>
      </c>
      <c r="B318" s="41" t="s">
        <v>73</v>
      </c>
      <c r="C318" s="39" t="s">
        <v>194</v>
      </c>
      <c r="D318" s="39" t="s">
        <v>174</v>
      </c>
      <c r="E318" s="39" t="s">
        <v>553</v>
      </c>
      <c r="F318" s="39"/>
      <c r="G318" s="40">
        <f>G319</f>
        <v>10</v>
      </c>
      <c r="H318" s="43"/>
      <c r="I318" s="43"/>
    </row>
    <row r="319" spans="1:9" ht="77.25" customHeight="1">
      <c r="A319" s="257" t="s">
        <v>419</v>
      </c>
      <c r="B319" s="37" t="s">
        <v>73</v>
      </c>
      <c r="C319" s="225" t="s">
        <v>194</v>
      </c>
      <c r="D319" s="225" t="s">
        <v>174</v>
      </c>
      <c r="E319" s="225" t="s">
        <v>420</v>
      </c>
      <c r="F319" s="225"/>
      <c r="G319" s="100">
        <f>G320</f>
        <v>10</v>
      </c>
      <c r="H319" s="43"/>
      <c r="I319" s="43"/>
    </row>
    <row r="320" spans="1:9" ht="16.5" customHeight="1">
      <c r="A320" s="255" t="s">
        <v>659</v>
      </c>
      <c r="B320" s="37" t="s">
        <v>73</v>
      </c>
      <c r="C320" s="225" t="s">
        <v>194</v>
      </c>
      <c r="D320" s="225" t="s">
        <v>174</v>
      </c>
      <c r="E320" s="225" t="s">
        <v>420</v>
      </c>
      <c r="F320" s="225" t="s">
        <v>179</v>
      </c>
      <c r="G320" s="100">
        <v>10</v>
      </c>
      <c r="H320" s="43"/>
      <c r="I320" s="43"/>
    </row>
    <row r="321" spans="1:9" ht="15">
      <c r="A321" s="41" t="s">
        <v>108</v>
      </c>
      <c r="B321" s="41" t="s">
        <v>73</v>
      </c>
      <c r="C321" s="41" t="s">
        <v>444</v>
      </c>
      <c r="D321" s="41"/>
      <c r="E321" s="238"/>
      <c r="F321" s="238"/>
      <c r="G321" s="42">
        <f>G327+G348+G322</f>
        <v>7813.851</v>
      </c>
      <c r="H321" s="43"/>
      <c r="I321" s="43"/>
    </row>
    <row r="322" spans="1:9" ht="15">
      <c r="A322" s="41" t="s">
        <v>421</v>
      </c>
      <c r="B322" s="41" t="s">
        <v>73</v>
      </c>
      <c r="C322" s="41" t="s">
        <v>444</v>
      </c>
      <c r="D322" s="41" t="s">
        <v>251</v>
      </c>
      <c r="E322" s="238"/>
      <c r="F322" s="238"/>
      <c r="G322" s="42">
        <f>G323</f>
        <v>10</v>
      </c>
      <c r="H322" s="43"/>
      <c r="I322" s="43"/>
    </row>
    <row r="323" spans="1:9" ht="54.75">
      <c r="A323" s="258" t="s">
        <v>335</v>
      </c>
      <c r="B323" s="41" t="s">
        <v>73</v>
      </c>
      <c r="C323" s="41" t="s">
        <v>444</v>
      </c>
      <c r="D323" s="41" t="s">
        <v>251</v>
      </c>
      <c r="E323" s="238" t="s">
        <v>49</v>
      </c>
      <c r="F323" s="238"/>
      <c r="G323" s="42">
        <f>G324</f>
        <v>10</v>
      </c>
      <c r="H323" s="43"/>
      <c r="I323" s="43"/>
    </row>
    <row r="324" spans="1:9" ht="81.75">
      <c r="A324" s="229" t="s">
        <v>484</v>
      </c>
      <c r="B324" s="41" t="s">
        <v>73</v>
      </c>
      <c r="C324" s="37" t="s">
        <v>444</v>
      </c>
      <c r="D324" s="37" t="s">
        <v>251</v>
      </c>
      <c r="E324" s="240" t="s">
        <v>627</v>
      </c>
      <c r="F324" s="240"/>
      <c r="G324" s="38">
        <f>G325</f>
        <v>10</v>
      </c>
      <c r="H324" s="43"/>
      <c r="I324" s="43"/>
    </row>
    <row r="325" spans="1:9" ht="94.5">
      <c r="A325" s="259" t="s">
        <v>423</v>
      </c>
      <c r="B325" s="41" t="s">
        <v>73</v>
      </c>
      <c r="C325" s="37" t="s">
        <v>444</v>
      </c>
      <c r="D325" s="37" t="s">
        <v>251</v>
      </c>
      <c r="E325" s="240" t="s">
        <v>424</v>
      </c>
      <c r="F325" s="240"/>
      <c r="G325" s="38">
        <f>G326</f>
        <v>10</v>
      </c>
      <c r="H325" s="43"/>
      <c r="I325" s="43"/>
    </row>
    <row r="326" spans="1:9" ht="15">
      <c r="A326" s="255" t="s">
        <v>659</v>
      </c>
      <c r="B326" s="41" t="s">
        <v>73</v>
      </c>
      <c r="C326" s="37" t="s">
        <v>444</v>
      </c>
      <c r="D326" s="37" t="s">
        <v>251</v>
      </c>
      <c r="E326" s="240" t="s">
        <v>424</v>
      </c>
      <c r="F326" s="240" t="s">
        <v>179</v>
      </c>
      <c r="G326" s="38">
        <v>10</v>
      </c>
      <c r="H326" s="43"/>
      <c r="I326" s="43"/>
    </row>
    <row r="327" spans="1:9" ht="15">
      <c r="A327" s="41" t="s">
        <v>278</v>
      </c>
      <c r="B327" s="41" t="s">
        <v>73</v>
      </c>
      <c r="C327" s="41" t="s">
        <v>444</v>
      </c>
      <c r="D327" s="41" t="s">
        <v>252</v>
      </c>
      <c r="E327" s="238"/>
      <c r="F327" s="238"/>
      <c r="G327" s="42">
        <f>G334+G340+G328</f>
        <v>7658.451</v>
      </c>
      <c r="H327" s="43"/>
      <c r="I327" s="43"/>
    </row>
    <row r="328" spans="1:9" ht="27.75">
      <c r="A328" s="213" t="s">
        <v>466</v>
      </c>
      <c r="B328" s="41" t="s">
        <v>73</v>
      </c>
      <c r="C328" s="39" t="s">
        <v>444</v>
      </c>
      <c r="D328" s="39" t="s">
        <v>252</v>
      </c>
      <c r="E328" s="239" t="s">
        <v>670</v>
      </c>
      <c r="F328" s="239"/>
      <c r="G328" s="42">
        <f>G329</f>
        <v>1752.291</v>
      </c>
      <c r="H328" s="43"/>
      <c r="I328" s="43"/>
    </row>
    <row r="329" spans="1:9" ht="27.75">
      <c r="A329" s="245" t="s">
        <v>671</v>
      </c>
      <c r="B329" s="37" t="s">
        <v>73</v>
      </c>
      <c r="C329" s="37" t="s">
        <v>444</v>
      </c>
      <c r="D329" s="37" t="s">
        <v>252</v>
      </c>
      <c r="E329" s="240" t="s">
        <v>401</v>
      </c>
      <c r="F329" s="240"/>
      <c r="G329" s="38">
        <f>G332+G330</f>
        <v>1752.291</v>
      </c>
      <c r="H329" s="43"/>
      <c r="I329" s="43"/>
    </row>
    <row r="330" spans="1:9" ht="15">
      <c r="A330" s="245" t="s">
        <v>496</v>
      </c>
      <c r="B330" s="37" t="s">
        <v>73</v>
      </c>
      <c r="C330" s="37" t="s">
        <v>444</v>
      </c>
      <c r="D330" s="37" t="s">
        <v>252</v>
      </c>
      <c r="E330" s="240" t="s">
        <v>468</v>
      </c>
      <c r="F330" s="240"/>
      <c r="G330" s="38">
        <f>G331</f>
        <v>1215.291</v>
      </c>
      <c r="H330" s="43"/>
      <c r="I330" s="43"/>
    </row>
    <row r="331" spans="1:9" ht="15">
      <c r="A331" s="255" t="s">
        <v>659</v>
      </c>
      <c r="B331" s="37" t="s">
        <v>73</v>
      </c>
      <c r="C331" s="37" t="s">
        <v>444</v>
      </c>
      <c r="D331" s="37" t="s">
        <v>252</v>
      </c>
      <c r="E331" s="240" t="s">
        <v>468</v>
      </c>
      <c r="F331" s="240" t="s">
        <v>179</v>
      </c>
      <c r="G331" s="38">
        <v>1215.291</v>
      </c>
      <c r="H331" s="43"/>
      <c r="I331" s="43"/>
    </row>
    <row r="332" spans="1:9" ht="15">
      <c r="A332" s="246" t="s">
        <v>491</v>
      </c>
      <c r="B332" s="37" t="s">
        <v>73</v>
      </c>
      <c r="C332" s="37" t="s">
        <v>444</v>
      </c>
      <c r="D332" s="37" t="s">
        <v>252</v>
      </c>
      <c r="E332" s="240" t="s">
        <v>520</v>
      </c>
      <c r="F332" s="240"/>
      <c r="G332" s="38">
        <f>G333</f>
        <v>537</v>
      </c>
      <c r="H332" s="43"/>
      <c r="I332" s="43"/>
    </row>
    <row r="333" spans="1:9" ht="15">
      <c r="A333" s="255" t="s">
        <v>659</v>
      </c>
      <c r="B333" s="37" t="s">
        <v>73</v>
      </c>
      <c r="C333" s="37" t="s">
        <v>444</v>
      </c>
      <c r="D333" s="37" t="s">
        <v>252</v>
      </c>
      <c r="E333" s="240" t="s">
        <v>520</v>
      </c>
      <c r="F333" s="240" t="s">
        <v>179</v>
      </c>
      <c r="G333" s="38">
        <v>537</v>
      </c>
      <c r="H333" s="43"/>
      <c r="I333" s="43"/>
    </row>
    <row r="334" spans="1:9" ht="40.5">
      <c r="A334" s="41" t="s">
        <v>279</v>
      </c>
      <c r="B334" s="41" t="s">
        <v>73</v>
      </c>
      <c r="C334" s="41" t="s">
        <v>444</v>
      </c>
      <c r="D334" s="41" t="s">
        <v>252</v>
      </c>
      <c r="E334" s="238" t="s">
        <v>281</v>
      </c>
      <c r="F334" s="238"/>
      <c r="G334" s="42">
        <f>G335</f>
        <v>897</v>
      </c>
      <c r="H334" s="43"/>
      <c r="I334" s="43"/>
    </row>
    <row r="335" spans="1:9" ht="41.25">
      <c r="A335" s="214" t="s">
        <v>280</v>
      </c>
      <c r="B335" s="37" t="s">
        <v>73</v>
      </c>
      <c r="C335" s="37" t="s">
        <v>444</v>
      </c>
      <c r="D335" s="37" t="s">
        <v>252</v>
      </c>
      <c r="E335" s="240" t="s">
        <v>282</v>
      </c>
      <c r="F335" s="240"/>
      <c r="G335" s="38">
        <f>G336+G338</f>
        <v>897</v>
      </c>
      <c r="H335" s="43"/>
      <c r="I335" s="43"/>
    </row>
    <row r="336" spans="1:9" ht="27.75">
      <c r="A336" s="214" t="s">
        <v>271</v>
      </c>
      <c r="B336" s="37" t="s">
        <v>73</v>
      </c>
      <c r="C336" s="37" t="s">
        <v>444</v>
      </c>
      <c r="D336" s="37" t="s">
        <v>252</v>
      </c>
      <c r="E336" s="240" t="s">
        <v>296</v>
      </c>
      <c r="F336" s="240"/>
      <c r="G336" s="38">
        <f>G337</f>
        <v>872</v>
      </c>
      <c r="H336" s="43"/>
      <c r="I336" s="43"/>
    </row>
    <row r="337" spans="1:9" ht="15">
      <c r="A337" s="255" t="s">
        <v>659</v>
      </c>
      <c r="B337" s="37" t="s">
        <v>73</v>
      </c>
      <c r="C337" s="37" t="s">
        <v>444</v>
      </c>
      <c r="D337" s="37" t="s">
        <v>252</v>
      </c>
      <c r="E337" s="240" t="s">
        <v>296</v>
      </c>
      <c r="F337" s="240" t="s">
        <v>179</v>
      </c>
      <c r="G337" s="38">
        <v>872</v>
      </c>
      <c r="H337" s="43"/>
      <c r="I337" s="43"/>
    </row>
    <row r="338" spans="1:9" ht="15">
      <c r="A338" s="32" t="s">
        <v>541</v>
      </c>
      <c r="B338" s="37" t="s">
        <v>73</v>
      </c>
      <c r="C338" s="37" t="s">
        <v>444</v>
      </c>
      <c r="D338" s="37" t="s">
        <v>252</v>
      </c>
      <c r="E338" s="240" t="s">
        <v>539</v>
      </c>
      <c r="F338" s="240"/>
      <c r="G338" s="38">
        <f>G339</f>
        <v>25</v>
      </c>
      <c r="H338" s="43"/>
      <c r="I338" s="43"/>
    </row>
    <row r="339" spans="1:9" ht="15">
      <c r="A339" s="32" t="s">
        <v>659</v>
      </c>
      <c r="B339" s="37" t="s">
        <v>73</v>
      </c>
      <c r="C339" s="37" t="s">
        <v>444</v>
      </c>
      <c r="D339" s="37" t="s">
        <v>252</v>
      </c>
      <c r="E339" s="240" t="s">
        <v>539</v>
      </c>
      <c r="F339" s="240" t="s">
        <v>179</v>
      </c>
      <c r="G339" s="38">
        <v>25</v>
      </c>
      <c r="H339" s="43"/>
      <c r="I339" s="43"/>
    </row>
    <row r="340" spans="1:9" ht="15">
      <c r="A340" s="260" t="s">
        <v>128</v>
      </c>
      <c r="B340" s="41" t="s">
        <v>73</v>
      </c>
      <c r="C340" s="41" t="s">
        <v>444</v>
      </c>
      <c r="D340" s="41" t="s">
        <v>252</v>
      </c>
      <c r="E340" s="238" t="s">
        <v>551</v>
      </c>
      <c r="F340" s="238"/>
      <c r="G340" s="42">
        <f>G341</f>
        <v>5009.16</v>
      </c>
      <c r="H340" s="43"/>
      <c r="I340" s="43"/>
    </row>
    <row r="341" spans="1:9" ht="15">
      <c r="A341" s="281" t="s">
        <v>552</v>
      </c>
      <c r="B341" s="37" t="s">
        <v>73</v>
      </c>
      <c r="C341" s="37" t="s">
        <v>444</v>
      </c>
      <c r="D341" s="37" t="s">
        <v>252</v>
      </c>
      <c r="E341" s="240" t="s">
        <v>553</v>
      </c>
      <c r="F341" s="240"/>
      <c r="G341" s="38">
        <f>G344+G342+G346</f>
        <v>5009.16</v>
      </c>
      <c r="H341" s="43"/>
      <c r="I341" s="43"/>
    </row>
    <row r="342" spans="1:9" ht="27.75">
      <c r="A342" s="214" t="s">
        <v>271</v>
      </c>
      <c r="B342" s="37" t="s">
        <v>73</v>
      </c>
      <c r="C342" s="37" t="s">
        <v>444</v>
      </c>
      <c r="D342" s="37" t="s">
        <v>252</v>
      </c>
      <c r="E342" s="240" t="s">
        <v>378</v>
      </c>
      <c r="F342" s="240"/>
      <c r="G342" s="38">
        <f>G343</f>
        <v>4514.16</v>
      </c>
      <c r="H342" s="43"/>
      <c r="I342" s="43"/>
    </row>
    <row r="343" spans="1:9" ht="15">
      <c r="A343" s="255" t="s">
        <v>659</v>
      </c>
      <c r="B343" s="37" t="s">
        <v>73</v>
      </c>
      <c r="C343" s="37" t="s">
        <v>444</v>
      </c>
      <c r="D343" s="37" t="s">
        <v>252</v>
      </c>
      <c r="E343" s="240" t="s">
        <v>378</v>
      </c>
      <c r="F343" s="240" t="s">
        <v>179</v>
      </c>
      <c r="G343" s="38">
        <v>4514.16</v>
      </c>
      <c r="H343" s="43"/>
      <c r="I343" s="43"/>
    </row>
    <row r="344" spans="1:9" ht="27.75">
      <c r="A344" s="214" t="s">
        <v>271</v>
      </c>
      <c r="B344" s="37" t="s">
        <v>73</v>
      </c>
      <c r="C344" s="37" t="s">
        <v>444</v>
      </c>
      <c r="D344" s="37" t="s">
        <v>252</v>
      </c>
      <c r="E344" s="240" t="s">
        <v>295</v>
      </c>
      <c r="F344" s="240"/>
      <c r="G344" s="38">
        <f>G345</f>
        <v>297</v>
      </c>
      <c r="H344" s="43"/>
      <c r="I344" s="43"/>
    </row>
    <row r="345" spans="1:9" ht="15">
      <c r="A345" s="255" t="s">
        <v>659</v>
      </c>
      <c r="B345" s="37" t="s">
        <v>73</v>
      </c>
      <c r="C345" s="37" t="s">
        <v>444</v>
      </c>
      <c r="D345" s="37" t="s">
        <v>252</v>
      </c>
      <c r="E345" s="240" t="s">
        <v>295</v>
      </c>
      <c r="F345" s="240" t="s">
        <v>179</v>
      </c>
      <c r="G345" s="38">
        <v>297</v>
      </c>
      <c r="H345" s="43"/>
      <c r="I345" s="43"/>
    </row>
    <row r="346" spans="1:9" ht="15">
      <c r="A346" s="255" t="s">
        <v>147</v>
      </c>
      <c r="B346" s="37" t="s">
        <v>73</v>
      </c>
      <c r="C346" s="37" t="s">
        <v>444</v>
      </c>
      <c r="D346" s="37" t="s">
        <v>252</v>
      </c>
      <c r="E346" s="240" t="s">
        <v>146</v>
      </c>
      <c r="F346" s="240"/>
      <c r="G346" s="38">
        <f>G347</f>
        <v>198</v>
      </c>
      <c r="H346" s="43"/>
      <c r="I346" s="43"/>
    </row>
    <row r="347" spans="1:9" ht="15">
      <c r="A347" s="255" t="s">
        <v>659</v>
      </c>
      <c r="B347" s="37" t="s">
        <v>73</v>
      </c>
      <c r="C347" s="37" t="s">
        <v>444</v>
      </c>
      <c r="D347" s="37" t="s">
        <v>252</v>
      </c>
      <c r="E347" s="240" t="s">
        <v>146</v>
      </c>
      <c r="F347" s="240" t="s">
        <v>179</v>
      </c>
      <c r="G347" s="38">
        <v>198</v>
      </c>
      <c r="H347" s="43"/>
      <c r="I347" s="43"/>
    </row>
    <row r="348" spans="1:9" ht="15">
      <c r="A348" s="39" t="s">
        <v>109</v>
      </c>
      <c r="B348" s="37" t="s">
        <v>73</v>
      </c>
      <c r="C348" s="39" t="s">
        <v>444</v>
      </c>
      <c r="D348" s="39" t="s">
        <v>193</v>
      </c>
      <c r="E348" s="239"/>
      <c r="F348" s="239"/>
      <c r="G348" s="40">
        <f>G349+G353</f>
        <v>145.4</v>
      </c>
      <c r="H348" s="43"/>
      <c r="I348" s="43"/>
    </row>
    <row r="349" spans="1:9" ht="27.75" hidden="1">
      <c r="A349" s="213" t="s">
        <v>466</v>
      </c>
      <c r="B349" s="41" t="s">
        <v>73</v>
      </c>
      <c r="C349" s="39" t="s">
        <v>444</v>
      </c>
      <c r="D349" s="39" t="s">
        <v>193</v>
      </c>
      <c r="E349" s="239" t="s">
        <v>670</v>
      </c>
      <c r="F349" s="239"/>
      <c r="G349" s="42">
        <f>G350</f>
        <v>0</v>
      </c>
      <c r="H349" s="43"/>
      <c r="I349" s="43"/>
    </row>
    <row r="350" spans="1:9" ht="27.75" hidden="1">
      <c r="A350" s="245" t="s">
        <v>671</v>
      </c>
      <c r="B350" s="37" t="s">
        <v>73</v>
      </c>
      <c r="C350" s="37" t="s">
        <v>444</v>
      </c>
      <c r="D350" s="37" t="s">
        <v>193</v>
      </c>
      <c r="E350" s="240" t="s">
        <v>401</v>
      </c>
      <c r="F350" s="240"/>
      <c r="G350" s="38">
        <f>G351</f>
        <v>0</v>
      </c>
      <c r="H350" s="43"/>
      <c r="I350" s="43"/>
    </row>
    <row r="351" spans="1:9" ht="15" hidden="1">
      <c r="A351" s="246" t="s">
        <v>491</v>
      </c>
      <c r="B351" s="37" t="s">
        <v>73</v>
      </c>
      <c r="C351" s="37" t="s">
        <v>444</v>
      </c>
      <c r="D351" s="37" t="s">
        <v>193</v>
      </c>
      <c r="E351" s="240" t="s">
        <v>520</v>
      </c>
      <c r="F351" s="240"/>
      <c r="G351" s="38">
        <f>G352</f>
        <v>0</v>
      </c>
      <c r="H351" s="43"/>
      <c r="I351" s="43"/>
    </row>
    <row r="352" spans="1:9" ht="15" hidden="1">
      <c r="A352" s="255" t="s">
        <v>659</v>
      </c>
      <c r="B352" s="37" t="s">
        <v>73</v>
      </c>
      <c r="C352" s="37" t="s">
        <v>444</v>
      </c>
      <c r="D352" s="37" t="s">
        <v>193</v>
      </c>
      <c r="E352" s="240" t="s">
        <v>520</v>
      </c>
      <c r="F352" s="240" t="s">
        <v>179</v>
      </c>
      <c r="G352" s="38"/>
      <c r="H352" s="43"/>
      <c r="I352" s="43"/>
    </row>
    <row r="353" spans="1:9" ht="48" customHeight="1">
      <c r="A353" s="258" t="s">
        <v>335</v>
      </c>
      <c r="B353" s="41" t="s">
        <v>73</v>
      </c>
      <c r="C353" s="41" t="s">
        <v>298</v>
      </c>
      <c r="D353" s="41" t="s">
        <v>193</v>
      </c>
      <c r="E353" s="238" t="s">
        <v>49</v>
      </c>
      <c r="F353" s="238"/>
      <c r="G353" s="46">
        <f>G354</f>
        <v>145.4</v>
      </c>
      <c r="H353" s="43"/>
      <c r="I353" s="43"/>
    </row>
    <row r="354" spans="1:9" ht="57" customHeight="1">
      <c r="A354" s="229" t="s">
        <v>485</v>
      </c>
      <c r="B354" s="37" t="s">
        <v>73</v>
      </c>
      <c r="C354" s="37" t="s">
        <v>444</v>
      </c>
      <c r="D354" s="37" t="s">
        <v>193</v>
      </c>
      <c r="E354" s="240" t="s">
        <v>297</v>
      </c>
      <c r="F354" s="240"/>
      <c r="G354" s="43">
        <f>G355+G357</f>
        <v>145.4</v>
      </c>
      <c r="H354" s="43"/>
      <c r="I354" s="43"/>
    </row>
    <row r="355" spans="1:9" ht="15">
      <c r="A355" s="37" t="s">
        <v>299</v>
      </c>
      <c r="B355" s="37" t="s">
        <v>73</v>
      </c>
      <c r="C355" s="37" t="s">
        <v>444</v>
      </c>
      <c r="D355" s="37" t="s">
        <v>193</v>
      </c>
      <c r="E355" s="240" t="s">
        <v>300</v>
      </c>
      <c r="F355" s="240"/>
      <c r="G355" s="43">
        <f>G356</f>
        <v>100.5</v>
      </c>
      <c r="H355" s="43"/>
      <c r="I355" s="43"/>
    </row>
    <row r="356" spans="1:9" ht="15">
      <c r="A356" s="37" t="s">
        <v>220</v>
      </c>
      <c r="B356" s="37" t="s">
        <v>73</v>
      </c>
      <c r="C356" s="37" t="s">
        <v>444</v>
      </c>
      <c r="D356" s="37" t="s">
        <v>193</v>
      </c>
      <c r="E356" s="240" t="s">
        <v>300</v>
      </c>
      <c r="F356" s="240" t="s">
        <v>179</v>
      </c>
      <c r="G356" s="43">
        <v>100.5</v>
      </c>
      <c r="H356" s="43"/>
      <c r="I356" s="43"/>
    </row>
    <row r="357" spans="1:9" ht="15">
      <c r="A357" s="37" t="s">
        <v>301</v>
      </c>
      <c r="B357" s="37" t="s">
        <v>73</v>
      </c>
      <c r="C357" s="37" t="s">
        <v>444</v>
      </c>
      <c r="D357" s="37" t="s">
        <v>193</v>
      </c>
      <c r="E357" s="240" t="s">
        <v>302</v>
      </c>
      <c r="F357" s="240"/>
      <c r="G357" s="43">
        <f>G358</f>
        <v>44.9</v>
      </c>
      <c r="H357" s="43"/>
      <c r="I357" s="43"/>
    </row>
    <row r="358" spans="1:9" ht="15">
      <c r="A358" s="37" t="s">
        <v>220</v>
      </c>
      <c r="B358" s="37" t="s">
        <v>73</v>
      </c>
      <c r="C358" s="37" t="s">
        <v>444</v>
      </c>
      <c r="D358" s="37" t="s">
        <v>193</v>
      </c>
      <c r="E358" s="240" t="s">
        <v>302</v>
      </c>
      <c r="F358" s="240" t="s">
        <v>179</v>
      </c>
      <c r="G358" s="43">
        <v>44.9</v>
      </c>
      <c r="H358" s="43"/>
      <c r="I358" s="43"/>
    </row>
    <row r="359" spans="1:9" ht="15">
      <c r="A359" s="213" t="s">
        <v>215</v>
      </c>
      <c r="B359" s="41" t="s">
        <v>73</v>
      </c>
      <c r="C359" s="41" t="s">
        <v>200</v>
      </c>
      <c r="D359" s="41"/>
      <c r="E359" s="238"/>
      <c r="F359" s="238"/>
      <c r="G359" s="46">
        <f>G360</f>
        <v>1500</v>
      </c>
      <c r="H359" s="43"/>
      <c r="I359" s="43"/>
    </row>
    <row r="360" spans="1:9" ht="15">
      <c r="A360" s="41" t="s">
        <v>191</v>
      </c>
      <c r="B360" s="41" t="s">
        <v>73</v>
      </c>
      <c r="C360" s="41" t="s">
        <v>200</v>
      </c>
      <c r="D360" s="41" t="s">
        <v>251</v>
      </c>
      <c r="E360" s="238"/>
      <c r="F360" s="238"/>
      <c r="G360" s="46">
        <f>G361</f>
        <v>1500</v>
      </c>
      <c r="H360" s="43"/>
      <c r="I360" s="43"/>
    </row>
    <row r="361" spans="1:9" ht="15">
      <c r="A361" s="205" t="s">
        <v>128</v>
      </c>
      <c r="B361" s="37" t="s">
        <v>73</v>
      </c>
      <c r="C361" s="41" t="s">
        <v>200</v>
      </c>
      <c r="D361" s="41" t="s">
        <v>251</v>
      </c>
      <c r="E361" s="41" t="s">
        <v>551</v>
      </c>
      <c r="F361" s="37"/>
      <c r="G361" s="261">
        <f>G362</f>
        <v>1500</v>
      </c>
      <c r="H361" s="43"/>
      <c r="I361" s="43"/>
    </row>
    <row r="362" spans="1:9" ht="14.25" customHeight="1">
      <c r="A362" s="206" t="s">
        <v>552</v>
      </c>
      <c r="B362" s="37" t="s">
        <v>73</v>
      </c>
      <c r="C362" s="39" t="s">
        <v>200</v>
      </c>
      <c r="D362" s="39" t="s">
        <v>251</v>
      </c>
      <c r="E362" s="39" t="s">
        <v>553</v>
      </c>
      <c r="F362" s="37"/>
      <c r="G362" s="261">
        <f>G363</f>
        <v>1500</v>
      </c>
      <c r="H362" s="43"/>
      <c r="I362" s="43"/>
    </row>
    <row r="363" spans="1:9" ht="27.75">
      <c r="A363" s="282" t="s">
        <v>425</v>
      </c>
      <c r="B363" s="37" t="s">
        <v>73</v>
      </c>
      <c r="C363" s="37" t="s">
        <v>200</v>
      </c>
      <c r="D363" s="37" t="s">
        <v>251</v>
      </c>
      <c r="E363" s="37" t="s">
        <v>701</v>
      </c>
      <c r="F363" s="37"/>
      <c r="G363" s="44">
        <f>G364</f>
        <v>1500</v>
      </c>
      <c r="H363" s="43"/>
      <c r="I363" s="43"/>
    </row>
    <row r="364" spans="1:9" ht="15">
      <c r="A364" s="37" t="s">
        <v>659</v>
      </c>
      <c r="B364" s="37" t="s">
        <v>73</v>
      </c>
      <c r="C364" s="37" t="s">
        <v>200</v>
      </c>
      <c r="D364" s="37" t="s">
        <v>251</v>
      </c>
      <c r="E364" s="37" t="s">
        <v>701</v>
      </c>
      <c r="F364" s="37" t="s">
        <v>179</v>
      </c>
      <c r="G364" s="44">
        <v>1500</v>
      </c>
      <c r="H364" s="43"/>
      <c r="I364" s="43"/>
    </row>
    <row r="365" spans="1:9" ht="15">
      <c r="A365" s="249" t="s">
        <v>205</v>
      </c>
      <c r="B365" s="41" t="s">
        <v>73</v>
      </c>
      <c r="C365" s="41">
        <v>10</v>
      </c>
      <c r="D365" s="41"/>
      <c r="E365" s="37"/>
      <c r="F365" s="37"/>
      <c r="G365" s="42">
        <f>G366</f>
        <v>13589.716</v>
      </c>
      <c r="H365" s="35">
        <f aca="true" t="shared" si="34" ref="H365:I367">H366</f>
        <v>14738.469</v>
      </c>
      <c r="I365" s="35">
        <f t="shared" si="34"/>
        <v>15370.759</v>
      </c>
    </row>
    <row r="366" spans="1:9" ht="15">
      <c r="A366" s="249" t="s">
        <v>208</v>
      </c>
      <c r="B366" s="41" t="s">
        <v>73</v>
      </c>
      <c r="C366" s="41">
        <v>10</v>
      </c>
      <c r="D366" s="41" t="s">
        <v>193</v>
      </c>
      <c r="E366" s="37"/>
      <c r="F366" s="37"/>
      <c r="G366" s="38">
        <f>G367+G385</f>
        <v>13589.716</v>
      </c>
      <c r="H366" s="34">
        <f t="shared" si="34"/>
        <v>14738.469</v>
      </c>
      <c r="I366" s="34">
        <f t="shared" si="34"/>
        <v>15370.759</v>
      </c>
    </row>
    <row r="367" spans="1:9" ht="29.25" customHeight="1">
      <c r="A367" s="209" t="s">
        <v>180</v>
      </c>
      <c r="B367" s="41" t="s">
        <v>73</v>
      </c>
      <c r="C367" s="39" t="s">
        <v>77</v>
      </c>
      <c r="D367" s="39" t="s">
        <v>193</v>
      </c>
      <c r="E367" s="224" t="s">
        <v>617</v>
      </c>
      <c r="F367" s="39"/>
      <c r="G367" s="40">
        <f>G368</f>
        <v>13539.716</v>
      </c>
      <c r="H367" s="36">
        <f t="shared" si="34"/>
        <v>14738.469</v>
      </c>
      <c r="I367" s="36">
        <f t="shared" si="34"/>
        <v>15370.759</v>
      </c>
    </row>
    <row r="368" spans="1:9" ht="41.25">
      <c r="A368" s="216" t="s">
        <v>181</v>
      </c>
      <c r="B368" s="37" t="s">
        <v>73</v>
      </c>
      <c r="C368" s="225" t="s">
        <v>77</v>
      </c>
      <c r="D368" s="225" t="s">
        <v>193</v>
      </c>
      <c r="E368" s="216" t="s">
        <v>90</v>
      </c>
      <c r="F368" s="225"/>
      <c r="G368" s="100">
        <f>G369+G372+G379+G382</f>
        <v>13539.716</v>
      </c>
      <c r="H368" s="76">
        <f>H369+H372+H379+H382</f>
        <v>14738.469</v>
      </c>
      <c r="I368" s="76">
        <f>I369+I372+I379+I382</f>
        <v>15370.759</v>
      </c>
    </row>
    <row r="369" spans="1:9" ht="15">
      <c r="A369" s="37" t="s">
        <v>209</v>
      </c>
      <c r="B369" s="37" t="s">
        <v>73</v>
      </c>
      <c r="C369" s="37" t="s">
        <v>77</v>
      </c>
      <c r="D369" s="37" t="s">
        <v>193</v>
      </c>
      <c r="E369" s="37" t="s">
        <v>369</v>
      </c>
      <c r="F369" s="37"/>
      <c r="G369" s="38">
        <f>G371+G370</f>
        <v>2862.108</v>
      </c>
      <c r="H369" s="34">
        <f>H371+H370</f>
        <v>3155.477</v>
      </c>
      <c r="I369" s="34">
        <f>I371+I370</f>
        <v>3291.167</v>
      </c>
    </row>
    <row r="370" spans="1:9" ht="15">
      <c r="A370" s="37" t="s">
        <v>231</v>
      </c>
      <c r="B370" s="37" t="s">
        <v>73</v>
      </c>
      <c r="C370" s="37" t="s">
        <v>77</v>
      </c>
      <c r="D370" s="37" t="s">
        <v>193</v>
      </c>
      <c r="E370" s="37" t="s">
        <v>369</v>
      </c>
      <c r="F370" s="37" t="s">
        <v>177</v>
      </c>
      <c r="G370" s="38">
        <v>37.108</v>
      </c>
      <c r="H370" s="34">
        <v>40.477</v>
      </c>
      <c r="I370" s="34">
        <v>51.167</v>
      </c>
    </row>
    <row r="371" spans="1:9" ht="14.25" customHeight="1">
      <c r="A371" s="217" t="s">
        <v>433</v>
      </c>
      <c r="B371" s="37" t="s">
        <v>73</v>
      </c>
      <c r="C371" s="37" t="s">
        <v>77</v>
      </c>
      <c r="D371" s="37" t="s">
        <v>193</v>
      </c>
      <c r="E371" s="37" t="s">
        <v>369</v>
      </c>
      <c r="F371" s="37" t="s">
        <v>78</v>
      </c>
      <c r="G371" s="43">
        <v>2825</v>
      </c>
      <c r="H371" s="33">
        <v>3115</v>
      </c>
      <c r="I371" s="33">
        <v>3240</v>
      </c>
    </row>
    <row r="372" spans="1:9" ht="1.5" customHeight="1" hidden="1">
      <c r="A372" s="214" t="s">
        <v>390</v>
      </c>
      <c r="B372" s="37" t="s">
        <v>73</v>
      </c>
      <c r="C372" s="37" t="s">
        <v>77</v>
      </c>
      <c r="D372" s="37" t="s">
        <v>193</v>
      </c>
      <c r="E372" s="217" t="s">
        <v>370</v>
      </c>
      <c r="F372" s="37"/>
      <c r="G372" s="38">
        <f>G373+G376</f>
        <v>9992.63</v>
      </c>
      <c r="H372" s="34">
        <f>H373+H376</f>
        <v>10885.73</v>
      </c>
      <c r="I372" s="34">
        <f>I373+I376</f>
        <v>11375.592</v>
      </c>
    </row>
    <row r="373" spans="1:9" ht="15">
      <c r="A373" s="214" t="s">
        <v>210</v>
      </c>
      <c r="B373" s="37" t="s">
        <v>73</v>
      </c>
      <c r="C373" s="37" t="s">
        <v>77</v>
      </c>
      <c r="D373" s="37" t="s">
        <v>193</v>
      </c>
      <c r="E373" s="217" t="s">
        <v>371</v>
      </c>
      <c r="F373" s="37"/>
      <c r="G373" s="38">
        <f>G375+G374</f>
        <v>7876.4</v>
      </c>
      <c r="H373" s="34">
        <f>H375+H374</f>
        <v>8602.73</v>
      </c>
      <c r="I373" s="34">
        <f>I375+I374</f>
        <v>8889.305</v>
      </c>
    </row>
    <row r="374" spans="1:9" ht="15">
      <c r="A374" s="37" t="s">
        <v>231</v>
      </c>
      <c r="B374" s="37" t="s">
        <v>73</v>
      </c>
      <c r="C374" s="37" t="s">
        <v>77</v>
      </c>
      <c r="D374" s="37" t="s">
        <v>193</v>
      </c>
      <c r="E374" s="217" t="s">
        <v>371</v>
      </c>
      <c r="F374" s="37" t="s">
        <v>177</v>
      </c>
      <c r="G374" s="38">
        <v>116.4</v>
      </c>
      <c r="H374" s="34">
        <v>132.73</v>
      </c>
      <c r="I374" s="34">
        <v>99.305</v>
      </c>
    </row>
    <row r="375" spans="1:9" ht="15">
      <c r="A375" s="217" t="s">
        <v>433</v>
      </c>
      <c r="B375" s="37" t="s">
        <v>73</v>
      </c>
      <c r="C375" s="37" t="s">
        <v>77</v>
      </c>
      <c r="D375" s="37" t="s">
        <v>193</v>
      </c>
      <c r="E375" s="217" t="s">
        <v>371</v>
      </c>
      <c r="F375" s="37" t="s">
        <v>78</v>
      </c>
      <c r="G375" s="43">
        <v>7760</v>
      </c>
      <c r="H375" s="33">
        <v>8470</v>
      </c>
      <c r="I375" s="33">
        <v>8790</v>
      </c>
    </row>
    <row r="376" spans="1:9" ht="15">
      <c r="A376" s="214" t="s">
        <v>44</v>
      </c>
      <c r="B376" s="37" t="s">
        <v>73</v>
      </c>
      <c r="C376" s="37" t="s">
        <v>77</v>
      </c>
      <c r="D376" s="37" t="s">
        <v>193</v>
      </c>
      <c r="E376" s="217" t="s">
        <v>372</v>
      </c>
      <c r="F376" s="37"/>
      <c r="G376" s="38">
        <f>G378+G377</f>
        <v>2116.23</v>
      </c>
      <c r="H376" s="34">
        <f>H378+H377</f>
        <v>2283</v>
      </c>
      <c r="I376" s="34">
        <f>I378+I377</f>
        <v>2486.287</v>
      </c>
    </row>
    <row r="377" spans="1:9" ht="15">
      <c r="A377" s="37" t="s">
        <v>231</v>
      </c>
      <c r="B377" s="37" t="s">
        <v>73</v>
      </c>
      <c r="C377" s="37" t="s">
        <v>77</v>
      </c>
      <c r="D377" s="37" t="s">
        <v>193</v>
      </c>
      <c r="E377" s="217" t="s">
        <v>372</v>
      </c>
      <c r="F377" s="37" t="s">
        <v>177</v>
      </c>
      <c r="G377" s="38">
        <v>26.23</v>
      </c>
      <c r="H377" s="34">
        <v>33</v>
      </c>
      <c r="I377" s="34">
        <v>36.287</v>
      </c>
    </row>
    <row r="378" spans="1:9" ht="15">
      <c r="A378" s="217" t="s">
        <v>433</v>
      </c>
      <c r="B378" s="37" t="s">
        <v>73</v>
      </c>
      <c r="C378" s="37" t="s">
        <v>77</v>
      </c>
      <c r="D378" s="37" t="s">
        <v>193</v>
      </c>
      <c r="E378" s="217" t="s">
        <v>372</v>
      </c>
      <c r="F378" s="37" t="s">
        <v>78</v>
      </c>
      <c r="G378" s="43">
        <v>2090</v>
      </c>
      <c r="H378" s="33">
        <v>2250</v>
      </c>
      <c r="I378" s="33">
        <v>2450</v>
      </c>
    </row>
    <row r="379" spans="1:9" ht="27.75">
      <c r="A379" s="214" t="s">
        <v>211</v>
      </c>
      <c r="B379" s="37" t="s">
        <v>73</v>
      </c>
      <c r="C379" s="37" t="s">
        <v>77</v>
      </c>
      <c r="D379" s="37" t="s">
        <v>193</v>
      </c>
      <c r="E379" s="217" t="s">
        <v>373</v>
      </c>
      <c r="F379" s="37"/>
      <c r="G379" s="38">
        <f>G381+G380</f>
        <v>137.449</v>
      </c>
      <c r="H379" s="34">
        <f>H381+H380</f>
        <v>149.733</v>
      </c>
      <c r="I379" s="34">
        <f>I381+I380</f>
        <v>156.472</v>
      </c>
    </row>
    <row r="380" spans="1:9" ht="15">
      <c r="A380" s="37" t="s">
        <v>231</v>
      </c>
      <c r="B380" s="37" t="s">
        <v>73</v>
      </c>
      <c r="C380" s="37" t="s">
        <v>77</v>
      </c>
      <c r="D380" s="37" t="s">
        <v>193</v>
      </c>
      <c r="E380" s="217" t="s">
        <v>373</v>
      </c>
      <c r="F380" s="37" t="s">
        <v>177</v>
      </c>
      <c r="G380" s="38">
        <v>2.449</v>
      </c>
      <c r="H380" s="34">
        <v>4.733</v>
      </c>
      <c r="I380" s="34">
        <v>5.472</v>
      </c>
    </row>
    <row r="381" spans="1:9" ht="15">
      <c r="A381" s="217" t="s">
        <v>433</v>
      </c>
      <c r="B381" s="37" t="s">
        <v>73</v>
      </c>
      <c r="C381" s="37" t="s">
        <v>77</v>
      </c>
      <c r="D381" s="37" t="s">
        <v>193</v>
      </c>
      <c r="E381" s="217" t="s">
        <v>373</v>
      </c>
      <c r="F381" s="37" t="s">
        <v>78</v>
      </c>
      <c r="G381" s="43">
        <v>135</v>
      </c>
      <c r="H381" s="33">
        <v>145</v>
      </c>
      <c r="I381" s="33">
        <v>151</v>
      </c>
    </row>
    <row r="382" spans="1:9" ht="27.75">
      <c r="A382" s="217" t="s">
        <v>130</v>
      </c>
      <c r="B382" s="37" t="s">
        <v>73</v>
      </c>
      <c r="C382" s="37" t="s">
        <v>77</v>
      </c>
      <c r="D382" s="217" t="s">
        <v>193</v>
      </c>
      <c r="E382" s="217" t="s">
        <v>374</v>
      </c>
      <c r="F382" s="37"/>
      <c r="G382" s="38">
        <f>G384+G383</f>
        <v>547.529</v>
      </c>
      <c r="H382" s="34">
        <f>H384+H383</f>
        <v>547.529</v>
      </c>
      <c r="I382" s="34">
        <f>I384+I383</f>
        <v>547.528</v>
      </c>
    </row>
    <row r="383" spans="1:9" ht="15">
      <c r="A383" s="37" t="s">
        <v>231</v>
      </c>
      <c r="B383" s="37" t="s">
        <v>73</v>
      </c>
      <c r="C383" s="37" t="s">
        <v>77</v>
      </c>
      <c r="D383" s="37" t="s">
        <v>193</v>
      </c>
      <c r="E383" s="217" t="s">
        <v>374</v>
      </c>
      <c r="F383" s="37" t="s">
        <v>177</v>
      </c>
      <c r="G383" s="38">
        <v>12.529</v>
      </c>
      <c r="H383" s="34">
        <v>12.529</v>
      </c>
      <c r="I383" s="34">
        <v>12.528</v>
      </c>
    </row>
    <row r="384" spans="1:9" ht="15">
      <c r="A384" s="217" t="s">
        <v>433</v>
      </c>
      <c r="B384" s="37" t="s">
        <v>73</v>
      </c>
      <c r="C384" s="37" t="s">
        <v>77</v>
      </c>
      <c r="D384" s="37" t="s">
        <v>193</v>
      </c>
      <c r="E384" s="217" t="s">
        <v>374</v>
      </c>
      <c r="F384" s="37" t="s">
        <v>78</v>
      </c>
      <c r="G384" s="43">
        <v>535</v>
      </c>
      <c r="H384" s="33">
        <v>535</v>
      </c>
      <c r="I384" s="33">
        <v>535</v>
      </c>
    </row>
    <row r="385" spans="1:9" ht="57.75">
      <c r="A385" s="205" t="s">
        <v>93</v>
      </c>
      <c r="B385" s="41" t="s">
        <v>73</v>
      </c>
      <c r="C385" s="41" t="s">
        <v>77</v>
      </c>
      <c r="D385" s="41" t="s">
        <v>193</v>
      </c>
      <c r="E385" s="218" t="s">
        <v>92</v>
      </c>
      <c r="F385" s="41"/>
      <c r="G385" s="46">
        <f>G386</f>
        <v>50</v>
      </c>
      <c r="H385" s="33"/>
      <c r="I385" s="33"/>
    </row>
    <row r="386" spans="1:9" ht="48" customHeight="1">
      <c r="A386" s="219" t="s">
        <v>94</v>
      </c>
      <c r="B386" s="37" t="s">
        <v>73</v>
      </c>
      <c r="C386" s="37" t="s">
        <v>77</v>
      </c>
      <c r="D386" s="37" t="s">
        <v>193</v>
      </c>
      <c r="E386" s="217" t="s">
        <v>91</v>
      </c>
      <c r="F386" s="37"/>
      <c r="G386" s="43">
        <f>G387</f>
        <v>50</v>
      </c>
      <c r="H386" s="33"/>
      <c r="I386" s="33"/>
    </row>
    <row r="387" spans="1:9" ht="15">
      <c r="A387" s="217" t="s">
        <v>95</v>
      </c>
      <c r="B387" s="37" t="s">
        <v>73</v>
      </c>
      <c r="C387" s="37" t="s">
        <v>77</v>
      </c>
      <c r="D387" s="37" t="s">
        <v>193</v>
      </c>
      <c r="E387" s="217" t="s">
        <v>96</v>
      </c>
      <c r="F387" s="37"/>
      <c r="G387" s="43">
        <f>G388</f>
        <v>50</v>
      </c>
      <c r="H387" s="33"/>
      <c r="I387" s="33"/>
    </row>
    <row r="388" spans="1:9" ht="15">
      <c r="A388" s="217" t="s">
        <v>433</v>
      </c>
      <c r="B388" s="37" t="s">
        <v>73</v>
      </c>
      <c r="C388" s="37" t="s">
        <v>77</v>
      </c>
      <c r="D388" s="37" t="s">
        <v>193</v>
      </c>
      <c r="E388" s="217" t="s">
        <v>96</v>
      </c>
      <c r="F388" s="37" t="s">
        <v>78</v>
      </c>
      <c r="G388" s="43">
        <v>50</v>
      </c>
      <c r="H388" s="33"/>
      <c r="I388" s="33"/>
    </row>
    <row r="389" spans="1:9" ht="27.75">
      <c r="A389" s="213" t="s">
        <v>129</v>
      </c>
      <c r="B389" s="41" t="s">
        <v>73</v>
      </c>
      <c r="C389" s="41">
        <v>14</v>
      </c>
      <c r="D389" s="41"/>
      <c r="E389" s="41"/>
      <c r="F389" s="41"/>
      <c r="G389" s="42">
        <f>G390+G395</f>
        <v>6474.113</v>
      </c>
      <c r="H389" s="35">
        <f>H390+H395</f>
        <v>5174.937</v>
      </c>
      <c r="I389" s="35">
        <f>I390+I395</f>
        <v>3080.32</v>
      </c>
    </row>
    <row r="390" spans="1:9" ht="24" customHeight="1">
      <c r="A390" s="206" t="s">
        <v>398</v>
      </c>
      <c r="B390" s="225" t="s">
        <v>73</v>
      </c>
      <c r="C390" s="206" t="s">
        <v>178</v>
      </c>
      <c r="D390" s="239" t="s">
        <v>251</v>
      </c>
      <c r="E390" s="206" t="s">
        <v>124</v>
      </c>
      <c r="F390" s="39"/>
      <c r="G390" s="40">
        <f aca="true" t="shared" si="35" ref="G390:I393">G391</f>
        <v>6142.113</v>
      </c>
      <c r="H390" s="36">
        <f t="shared" si="35"/>
        <v>5174.937</v>
      </c>
      <c r="I390" s="36">
        <f t="shared" si="35"/>
        <v>3080.32</v>
      </c>
    </row>
    <row r="391" spans="1:9" ht="19.5" customHeight="1">
      <c r="A391" s="205" t="s">
        <v>128</v>
      </c>
      <c r="B391" s="37" t="s">
        <v>73</v>
      </c>
      <c r="C391" s="262" t="s">
        <v>178</v>
      </c>
      <c r="D391" s="243" t="s">
        <v>251</v>
      </c>
      <c r="E391" s="262" t="s">
        <v>551</v>
      </c>
      <c r="F391" s="39"/>
      <c r="G391" s="100">
        <f t="shared" si="35"/>
        <v>6142.113</v>
      </c>
      <c r="H391" s="76">
        <f t="shared" si="35"/>
        <v>5174.937</v>
      </c>
      <c r="I391" s="76">
        <f t="shared" si="35"/>
        <v>3080.32</v>
      </c>
    </row>
    <row r="392" spans="1:9" ht="18" customHeight="1">
      <c r="A392" s="206" t="s">
        <v>552</v>
      </c>
      <c r="B392" s="37" t="s">
        <v>73</v>
      </c>
      <c r="C392" s="214" t="s">
        <v>178</v>
      </c>
      <c r="D392" s="240" t="s">
        <v>251</v>
      </c>
      <c r="E392" s="214" t="s">
        <v>553</v>
      </c>
      <c r="F392" s="41"/>
      <c r="G392" s="38">
        <f t="shared" si="35"/>
        <v>6142.113</v>
      </c>
      <c r="H392" s="34">
        <f t="shared" si="35"/>
        <v>5174.937</v>
      </c>
      <c r="I392" s="34">
        <f t="shared" si="35"/>
        <v>3080.32</v>
      </c>
    </row>
    <row r="393" spans="1:9" ht="27.75">
      <c r="A393" s="214" t="s">
        <v>326</v>
      </c>
      <c r="B393" s="37" t="s">
        <v>73</v>
      </c>
      <c r="C393" s="214" t="s">
        <v>178</v>
      </c>
      <c r="D393" s="240" t="s">
        <v>251</v>
      </c>
      <c r="E393" s="214" t="s">
        <v>88</v>
      </c>
      <c r="F393" s="41"/>
      <c r="G393" s="38">
        <f t="shared" si="35"/>
        <v>6142.113</v>
      </c>
      <c r="H393" s="34">
        <f t="shared" si="35"/>
        <v>5174.937</v>
      </c>
      <c r="I393" s="34">
        <f t="shared" si="35"/>
        <v>3080.32</v>
      </c>
    </row>
    <row r="394" spans="1:9" ht="15">
      <c r="A394" s="255" t="s">
        <v>659</v>
      </c>
      <c r="B394" s="37" t="s">
        <v>73</v>
      </c>
      <c r="C394" s="37" t="s">
        <v>178</v>
      </c>
      <c r="D394" s="240" t="s">
        <v>251</v>
      </c>
      <c r="E394" s="214" t="s">
        <v>88</v>
      </c>
      <c r="F394" s="37" t="s">
        <v>179</v>
      </c>
      <c r="G394" s="43">
        <v>6142.113</v>
      </c>
      <c r="H394" s="33">
        <v>5174.937</v>
      </c>
      <c r="I394" s="33">
        <v>3080.32</v>
      </c>
    </row>
    <row r="395" spans="1:9" ht="15">
      <c r="A395" s="260" t="s">
        <v>56</v>
      </c>
      <c r="B395" s="37" t="s">
        <v>73</v>
      </c>
      <c r="C395" s="41" t="s">
        <v>178</v>
      </c>
      <c r="D395" s="238" t="s">
        <v>193</v>
      </c>
      <c r="E395" s="213"/>
      <c r="F395" s="41"/>
      <c r="G395" s="46">
        <f>G396</f>
        <v>332</v>
      </c>
      <c r="H395" s="46">
        <f aca="true" t="shared" si="36" ref="H395:I397">H396</f>
        <v>0</v>
      </c>
      <c r="I395" s="46">
        <f t="shared" si="36"/>
        <v>0</v>
      </c>
    </row>
    <row r="396" spans="1:9" ht="20.25" customHeight="1">
      <c r="A396" s="205" t="s">
        <v>128</v>
      </c>
      <c r="B396" s="37" t="s">
        <v>73</v>
      </c>
      <c r="C396" s="225" t="s">
        <v>178</v>
      </c>
      <c r="D396" s="243" t="s">
        <v>193</v>
      </c>
      <c r="E396" s="262" t="s">
        <v>551</v>
      </c>
      <c r="F396" s="225"/>
      <c r="G396" s="106">
        <f>G397</f>
        <v>332</v>
      </c>
      <c r="H396" s="106">
        <f t="shared" si="36"/>
        <v>0</v>
      </c>
      <c r="I396" s="106">
        <f t="shared" si="36"/>
        <v>0</v>
      </c>
    </row>
    <row r="397" spans="1:9" ht="15">
      <c r="A397" s="206" t="s">
        <v>552</v>
      </c>
      <c r="B397" s="37" t="s">
        <v>73</v>
      </c>
      <c r="C397" s="37" t="s">
        <v>525</v>
      </c>
      <c r="D397" s="37" t="s">
        <v>193</v>
      </c>
      <c r="E397" s="263" t="s">
        <v>553</v>
      </c>
      <c r="F397" s="37"/>
      <c r="G397" s="43">
        <f>G398</f>
        <v>332</v>
      </c>
      <c r="H397" s="43">
        <f t="shared" si="36"/>
        <v>0</v>
      </c>
      <c r="I397" s="43">
        <f t="shared" si="36"/>
        <v>0</v>
      </c>
    </row>
    <row r="398" spans="1:9" ht="27.75">
      <c r="A398" s="246" t="s">
        <v>500</v>
      </c>
      <c r="B398" s="37" t="s">
        <v>73</v>
      </c>
      <c r="C398" s="37" t="s">
        <v>178</v>
      </c>
      <c r="D398" s="37" t="s">
        <v>193</v>
      </c>
      <c r="E398" s="263" t="s">
        <v>87</v>
      </c>
      <c r="F398" s="37"/>
      <c r="G398" s="43">
        <f>G399</f>
        <v>332</v>
      </c>
      <c r="H398" s="43">
        <f>H399</f>
        <v>0</v>
      </c>
      <c r="I398" s="43">
        <f>I399</f>
        <v>0</v>
      </c>
    </row>
    <row r="399" spans="1:9" ht="15">
      <c r="A399" s="255" t="s">
        <v>659</v>
      </c>
      <c r="B399" s="37" t="s">
        <v>73</v>
      </c>
      <c r="C399" s="37" t="s">
        <v>178</v>
      </c>
      <c r="D399" s="37" t="s">
        <v>193</v>
      </c>
      <c r="E399" s="263" t="s">
        <v>87</v>
      </c>
      <c r="F399" s="37" t="s">
        <v>179</v>
      </c>
      <c r="G399" s="43">
        <v>332</v>
      </c>
      <c r="H399" s="43"/>
      <c r="I399" s="43"/>
    </row>
    <row r="400" spans="1:9" ht="17.25" customHeight="1" hidden="1">
      <c r="A400" s="255" t="s">
        <v>255</v>
      </c>
      <c r="B400" s="37"/>
      <c r="C400" s="37"/>
      <c r="D400" s="37"/>
      <c r="E400" s="214"/>
      <c r="F400" s="37"/>
      <c r="G400" s="43"/>
      <c r="H400" s="117">
        <v>7979.9</v>
      </c>
      <c r="I400" s="117">
        <v>14325.8</v>
      </c>
    </row>
    <row r="401" spans="1:11" ht="27">
      <c r="A401" s="41" t="s">
        <v>447</v>
      </c>
      <c r="B401" s="41" t="s">
        <v>74</v>
      </c>
      <c r="C401" s="41"/>
      <c r="D401" s="41"/>
      <c r="E401" s="41"/>
      <c r="F401" s="41"/>
      <c r="G401" s="42">
        <f>G402+G420+G516</f>
        <v>235389.072</v>
      </c>
      <c r="H401" s="42" t="e">
        <f>H402+H420+H516</f>
        <v>#REF!</v>
      </c>
      <c r="I401" s="42">
        <f>I402+I420+I516</f>
        <v>194528.16800000003</v>
      </c>
      <c r="K401" s="25"/>
    </row>
    <row r="402" spans="1:9" ht="15">
      <c r="A402" s="41" t="s">
        <v>649</v>
      </c>
      <c r="B402" s="41" t="s">
        <v>74</v>
      </c>
      <c r="C402" s="41" t="s">
        <v>251</v>
      </c>
      <c r="D402" s="41"/>
      <c r="E402" s="41"/>
      <c r="F402" s="41"/>
      <c r="G402" s="42">
        <f>G403</f>
        <v>1798.5</v>
      </c>
      <c r="H402" s="42">
        <f>H403</f>
        <v>1791</v>
      </c>
      <c r="I402" s="42">
        <f>I403</f>
        <v>1791</v>
      </c>
    </row>
    <row r="403" spans="1:9" ht="40.5">
      <c r="A403" s="41" t="s">
        <v>48</v>
      </c>
      <c r="B403" s="41" t="s">
        <v>74</v>
      </c>
      <c r="C403" s="41" t="s">
        <v>251</v>
      </c>
      <c r="D403" s="41" t="s">
        <v>194</v>
      </c>
      <c r="E403" s="41"/>
      <c r="F403" s="41"/>
      <c r="G403" s="54">
        <f>G404+G410</f>
        <v>1798.5</v>
      </c>
      <c r="H403" s="42">
        <f>H404+H410</f>
        <v>1791</v>
      </c>
      <c r="I403" s="42">
        <f>I404+I410</f>
        <v>1791</v>
      </c>
    </row>
    <row r="404" spans="1:9" ht="17.25" customHeight="1">
      <c r="A404" s="213" t="s">
        <v>328</v>
      </c>
      <c r="B404" s="39" t="s">
        <v>74</v>
      </c>
      <c r="C404" s="39" t="s">
        <v>251</v>
      </c>
      <c r="D404" s="39" t="s">
        <v>194</v>
      </c>
      <c r="E404" s="39" t="s">
        <v>591</v>
      </c>
      <c r="F404" s="39"/>
      <c r="G404" s="40">
        <f>G405</f>
        <v>1080</v>
      </c>
      <c r="H404" s="40">
        <f>H405</f>
        <v>1080</v>
      </c>
      <c r="I404" s="40">
        <f>I405</f>
        <v>1080</v>
      </c>
    </row>
    <row r="405" spans="1:9" ht="20.25" customHeight="1">
      <c r="A405" s="214" t="s">
        <v>329</v>
      </c>
      <c r="B405" s="37" t="s">
        <v>74</v>
      </c>
      <c r="C405" s="37" t="s">
        <v>251</v>
      </c>
      <c r="D405" s="37" t="s">
        <v>194</v>
      </c>
      <c r="E405" s="37" t="s">
        <v>592</v>
      </c>
      <c r="F405" s="37"/>
      <c r="G405" s="38">
        <f>G407+G408+G409</f>
        <v>1080</v>
      </c>
      <c r="H405" s="38">
        <f>H407+H408+H409</f>
        <v>1080</v>
      </c>
      <c r="I405" s="38">
        <f>I407+I408+I409</f>
        <v>1080</v>
      </c>
    </row>
    <row r="406" spans="1:9" ht="21" customHeight="1">
      <c r="A406" s="37" t="s">
        <v>125</v>
      </c>
      <c r="B406" s="37" t="s">
        <v>74</v>
      </c>
      <c r="C406" s="37" t="s">
        <v>251</v>
      </c>
      <c r="D406" s="37" t="s">
        <v>194</v>
      </c>
      <c r="E406" s="37" t="s">
        <v>593</v>
      </c>
      <c r="F406" s="37"/>
      <c r="G406" s="38">
        <f>G407+G408+G409</f>
        <v>1080</v>
      </c>
      <c r="H406" s="38">
        <f>H407+H408+H409</f>
        <v>1080</v>
      </c>
      <c r="I406" s="38">
        <f>I407+I408+I409</f>
        <v>1080</v>
      </c>
    </row>
    <row r="407" spans="1:9" ht="40.5">
      <c r="A407" s="37" t="s">
        <v>230</v>
      </c>
      <c r="B407" s="37" t="s">
        <v>74</v>
      </c>
      <c r="C407" s="37" t="s">
        <v>251</v>
      </c>
      <c r="D407" s="37" t="s">
        <v>194</v>
      </c>
      <c r="E407" s="37" t="s">
        <v>593</v>
      </c>
      <c r="F407" s="37" t="s">
        <v>81</v>
      </c>
      <c r="G407" s="38">
        <v>1060</v>
      </c>
      <c r="H407" s="38">
        <v>1060</v>
      </c>
      <c r="I407" s="38">
        <v>1060</v>
      </c>
    </row>
    <row r="408" spans="1:9" ht="15">
      <c r="A408" s="37" t="s">
        <v>231</v>
      </c>
      <c r="B408" s="37" t="s">
        <v>74</v>
      </c>
      <c r="C408" s="37" t="s">
        <v>251</v>
      </c>
      <c r="D408" s="37" t="s">
        <v>194</v>
      </c>
      <c r="E408" s="37" t="s">
        <v>593</v>
      </c>
      <c r="F408" s="37" t="s">
        <v>177</v>
      </c>
      <c r="G408" s="38">
        <v>20</v>
      </c>
      <c r="H408" s="38">
        <v>20</v>
      </c>
      <c r="I408" s="38">
        <v>20</v>
      </c>
    </row>
    <row r="409" spans="1:9" ht="15" hidden="1">
      <c r="A409" s="37" t="s">
        <v>79</v>
      </c>
      <c r="B409" s="37" t="s">
        <v>74</v>
      </c>
      <c r="C409" s="37" t="s">
        <v>251</v>
      </c>
      <c r="D409" s="37" t="s">
        <v>194</v>
      </c>
      <c r="E409" s="37" t="s">
        <v>593</v>
      </c>
      <c r="F409" s="37" t="s">
        <v>80</v>
      </c>
      <c r="G409" s="38"/>
      <c r="H409" s="38"/>
      <c r="I409" s="38"/>
    </row>
    <row r="410" spans="1:9" ht="15">
      <c r="A410" s="41" t="s">
        <v>659</v>
      </c>
      <c r="B410" s="41" t="s">
        <v>74</v>
      </c>
      <c r="C410" s="41" t="s">
        <v>251</v>
      </c>
      <c r="D410" s="41" t="s">
        <v>194</v>
      </c>
      <c r="E410" s="41"/>
      <c r="F410" s="41"/>
      <c r="G410" s="42">
        <f>G411+G416</f>
        <v>718.5</v>
      </c>
      <c r="H410" s="42">
        <f aca="true" t="shared" si="37" ref="G410:I412">H411</f>
        <v>711</v>
      </c>
      <c r="I410" s="42">
        <f t="shared" si="37"/>
        <v>711</v>
      </c>
    </row>
    <row r="411" spans="1:9" ht="30" customHeight="1">
      <c r="A411" s="209" t="s">
        <v>180</v>
      </c>
      <c r="B411" s="39" t="s">
        <v>74</v>
      </c>
      <c r="C411" s="39" t="s">
        <v>251</v>
      </c>
      <c r="D411" s="39" t="s">
        <v>194</v>
      </c>
      <c r="E411" s="39" t="s">
        <v>617</v>
      </c>
      <c r="F411" s="39"/>
      <c r="G411" s="40">
        <f t="shared" si="37"/>
        <v>711</v>
      </c>
      <c r="H411" s="36">
        <f t="shared" si="37"/>
        <v>711</v>
      </c>
      <c r="I411" s="36">
        <f t="shared" si="37"/>
        <v>711</v>
      </c>
    </row>
    <row r="412" spans="1:9" ht="63.75" customHeight="1">
      <c r="A412" s="264" t="s">
        <v>292</v>
      </c>
      <c r="B412" s="37" t="s">
        <v>74</v>
      </c>
      <c r="C412" s="225" t="s">
        <v>594</v>
      </c>
      <c r="D412" s="225" t="s">
        <v>194</v>
      </c>
      <c r="E412" s="265" t="s">
        <v>563</v>
      </c>
      <c r="F412" s="225"/>
      <c r="G412" s="106">
        <f>G413</f>
        <v>711</v>
      </c>
      <c r="H412" s="121">
        <f t="shared" si="37"/>
        <v>711</v>
      </c>
      <c r="I412" s="121">
        <f t="shared" si="37"/>
        <v>711</v>
      </c>
    </row>
    <row r="413" spans="1:9" ht="39.75" customHeight="1">
      <c r="A413" s="253" t="s">
        <v>134</v>
      </c>
      <c r="B413" s="37" t="s">
        <v>74</v>
      </c>
      <c r="C413" s="37" t="s">
        <v>251</v>
      </c>
      <c r="D413" s="37" t="s">
        <v>194</v>
      </c>
      <c r="E413" s="222" t="s">
        <v>564</v>
      </c>
      <c r="F413" s="37"/>
      <c r="G413" s="43">
        <f>G414+G415</f>
        <v>711</v>
      </c>
      <c r="H413" s="33">
        <f>H414+H415</f>
        <v>711</v>
      </c>
      <c r="I413" s="33">
        <f>I414+I415</f>
        <v>711</v>
      </c>
    </row>
    <row r="414" spans="1:9" ht="40.5">
      <c r="A414" s="37" t="s">
        <v>230</v>
      </c>
      <c r="B414" s="39" t="s">
        <v>74</v>
      </c>
      <c r="C414" s="37" t="s">
        <v>251</v>
      </c>
      <c r="D414" s="37" t="s">
        <v>194</v>
      </c>
      <c r="E414" s="222" t="s">
        <v>564</v>
      </c>
      <c r="F414" s="37" t="s">
        <v>81</v>
      </c>
      <c r="G414" s="43">
        <v>711</v>
      </c>
      <c r="H414" s="33">
        <v>711</v>
      </c>
      <c r="I414" s="33">
        <v>711</v>
      </c>
    </row>
    <row r="415" spans="1:9" ht="21.75" customHeight="1" hidden="1">
      <c r="A415" s="37" t="s">
        <v>231</v>
      </c>
      <c r="B415" s="39" t="s">
        <v>74</v>
      </c>
      <c r="C415" s="37" t="s">
        <v>251</v>
      </c>
      <c r="D415" s="37" t="s">
        <v>194</v>
      </c>
      <c r="E415" s="222" t="s">
        <v>564</v>
      </c>
      <c r="F415" s="37" t="s">
        <v>177</v>
      </c>
      <c r="G415" s="43"/>
      <c r="H415" s="33"/>
      <c r="I415" s="33"/>
    </row>
    <row r="416" spans="1:9" ht="33.75" customHeight="1">
      <c r="A416" s="213" t="s">
        <v>122</v>
      </c>
      <c r="B416" s="41" t="s">
        <v>74</v>
      </c>
      <c r="C416" s="237" t="s">
        <v>251</v>
      </c>
      <c r="D416" s="237" t="s">
        <v>194</v>
      </c>
      <c r="E416" s="237" t="s">
        <v>32</v>
      </c>
      <c r="F416" s="41"/>
      <c r="G416" s="46">
        <f>G417</f>
        <v>7.5</v>
      </c>
      <c r="H416" s="33"/>
      <c r="I416" s="33"/>
    </row>
    <row r="417" spans="1:9" ht="46.5" customHeight="1">
      <c r="A417" s="227" t="s">
        <v>273</v>
      </c>
      <c r="B417" s="37" t="s">
        <v>74</v>
      </c>
      <c r="C417" s="236" t="s">
        <v>251</v>
      </c>
      <c r="D417" s="236" t="s">
        <v>194</v>
      </c>
      <c r="E417" s="236" t="s">
        <v>465</v>
      </c>
      <c r="F417" s="37"/>
      <c r="G417" s="43">
        <f>G418</f>
        <v>7.5</v>
      </c>
      <c r="H417" s="33"/>
      <c r="I417" s="33"/>
    </row>
    <row r="418" spans="1:9" ht="16.5" customHeight="1">
      <c r="A418" s="37" t="s">
        <v>123</v>
      </c>
      <c r="B418" s="37" t="s">
        <v>74</v>
      </c>
      <c r="C418" s="236" t="s">
        <v>251</v>
      </c>
      <c r="D418" s="236" t="s">
        <v>194</v>
      </c>
      <c r="E418" s="236" t="s">
        <v>277</v>
      </c>
      <c r="F418" s="37"/>
      <c r="G418" s="43">
        <f>G419</f>
        <v>7.5</v>
      </c>
      <c r="H418" s="33"/>
      <c r="I418" s="33"/>
    </row>
    <row r="419" spans="1:9" ht="14.25" customHeight="1">
      <c r="A419" s="37" t="s">
        <v>231</v>
      </c>
      <c r="B419" s="37" t="s">
        <v>74</v>
      </c>
      <c r="C419" s="236" t="s">
        <v>251</v>
      </c>
      <c r="D419" s="236" t="s">
        <v>194</v>
      </c>
      <c r="E419" s="236" t="s">
        <v>277</v>
      </c>
      <c r="F419" s="37" t="s">
        <v>177</v>
      </c>
      <c r="G419" s="43">
        <v>7.5</v>
      </c>
      <c r="H419" s="33"/>
      <c r="I419" s="33"/>
    </row>
    <row r="420" spans="1:9" ht="15">
      <c r="A420" s="39" t="s">
        <v>69</v>
      </c>
      <c r="B420" s="39" t="s">
        <v>74</v>
      </c>
      <c r="C420" s="39" t="s">
        <v>197</v>
      </c>
      <c r="D420" s="39"/>
      <c r="E420" s="39"/>
      <c r="F420" s="39"/>
      <c r="G420" s="99">
        <f>G421+G440+G497+G503</f>
        <v>217485.81</v>
      </c>
      <c r="H420" s="57">
        <f>H421+H440+H503</f>
        <v>212009.675</v>
      </c>
      <c r="I420" s="57">
        <f>I421+I440+I503</f>
        <v>176684.24800000002</v>
      </c>
    </row>
    <row r="421" spans="1:9" ht="15">
      <c r="A421" s="41" t="s">
        <v>70</v>
      </c>
      <c r="B421" s="41" t="s">
        <v>74</v>
      </c>
      <c r="C421" s="41" t="s">
        <v>197</v>
      </c>
      <c r="D421" s="41" t="s">
        <v>251</v>
      </c>
      <c r="E421" s="41"/>
      <c r="F421" s="41"/>
      <c r="G421" s="42">
        <f>G422+G436</f>
        <v>25422.984000000004</v>
      </c>
      <c r="H421" s="54">
        <f>H422+H436</f>
        <v>22418.729</v>
      </c>
      <c r="I421" s="54">
        <f>I422+I436</f>
        <v>22418.729</v>
      </c>
    </row>
    <row r="422" spans="1:9" ht="25.5" customHeight="1">
      <c r="A422" s="213" t="s">
        <v>31</v>
      </c>
      <c r="B422" s="41" t="s">
        <v>74</v>
      </c>
      <c r="C422" s="41" t="s">
        <v>197</v>
      </c>
      <c r="D422" s="41" t="s">
        <v>251</v>
      </c>
      <c r="E422" s="41" t="s">
        <v>50</v>
      </c>
      <c r="F422" s="41"/>
      <c r="G422" s="42">
        <f>G423</f>
        <v>25422.984000000004</v>
      </c>
      <c r="H422" s="54">
        <f>H423</f>
        <v>22418.729</v>
      </c>
      <c r="I422" s="54">
        <f>I423</f>
        <v>22418.729</v>
      </c>
    </row>
    <row r="423" spans="1:9" ht="40.5" customHeight="1">
      <c r="A423" s="206" t="s">
        <v>575</v>
      </c>
      <c r="B423" s="41" t="s">
        <v>74</v>
      </c>
      <c r="C423" s="41" t="s">
        <v>197</v>
      </c>
      <c r="D423" s="41" t="s">
        <v>251</v>
      </c>
      <c r="E423" s="39" t="s">
        <v>571</v>
      </c>
      <c r="F423" s="37"/>
      <c r="G423" s="38">
        <f>G424+G429+G431+G433</f>
        <v>25422.984000000004</v>
      </c>
      <c r="H423" s="52">
        <f>H424+H433</f>
        <v>22418.729</v>
      </c>
      <c r="I423" s="52">
        <f>I424+I433</f>
        <v>22418.729</v>
      </c>
    </row>
    <row r="424" spans="1:9" ht="27">
      <c r="A424" s="37" t="s">
        <v>126</v>
      </c>
      <c r="B424" s="37" t="s">
        <v>74</v>
      </c>
      <c r="C424" s="37" t="s">
        <v>197</v>
      </c>
      <c r="D424" s="37" t="s">
        <v>251</v>
      </c>
      <c r="E424" s="37" t="s">
        <v>572</v>
      </c>
      <c r="F424" s="37"/>
      <c r="G424" s="38">
        <f>G425+G426+G428</f>
        <v>13508.1</v>
      </c>
      <c r="H424" s="38">
        <f>H425+H426+H428</f>
        <v>14156</v>
      </c>
      <c r="I424" s="38">
        <f>I425+I426+I428</f>
        <v>14156</v>
      </c>
    </row>
    <row r="425" spans="1:9" ht="40.5">
      <c r="A425" s="37" t="s">
        <v>230</v>
      </c>
      <c r="B425" s="37" t="s">
        <v>74</v>
      </c>
      <c r="C425" s="37" t="s">
        <v>197</v>
      </c>
      <c r="D425" s="37" t="s">
        <v>251</v>
      </c>
      <c r="E425" s="37" t="s">
        <v>572</v>
      </c>
      <c r="F425" s="37" t="s">
        <v>81</v>
      </c>
      <c r="G425" s="38">
        <v>3938</v>
      </c>
      <c r="H425" s="52">
        <v>3621</v>
      </c>
      <c r="I425" s="52">
        <v>3621</v>
      </c>
    </row>
    <row r="426" spans="1:9" ht="14.25" customHeight="1">
      <c r="A426" s="37" t="s">
        <v>231</v>
      </c>
      <c r="B426" s="37" t="s">
        <v>74</v>
      </c>
      <c r="C426" s="37" t="s">
        <v>197</v>
      </c>
      <c r="D426" s="37" t="s">
        <v>251</v>
      </c>
      <c r="E426" s="37" t="s">
        <v>572</v>
      </c>
      <c r="F426" s="37" t="s">
        <v>177</v>
      </c>
      <c r="G426" s="38">
        <v>7778.6</v>
      </c>
      <c r="H426" s="52">
        <v>8750</v>
      </c>
      <c r="I426" s="52">
        <v>8750</v>
      </c>
    </row>
    <row r="427" spans="1:9" ht="15" hidden="1">
      <c r="A427" s="37" t="s">
        <v>220</v>
      </c>
      <c r="B427" s="37" t="s">
        <v>74</v>
      </c>
      <c r="C427" s="37" t="s">
        <v>197</v>
      </c>
      <c r="D427" s="37" t="s">
        <v>251</v>
      </c>
      <c r="E427" s="37" t="s">
        <v>572</v>
      </c>
      <c r="F427" s="37" t="s">
        <v>171</v>
      </c>
      <c r="G427" s="38"/>
      <c r="H427" s="52"/>
      <c r="I427" s="52"/>
    </row>
    <row r="428" spans="1:9" ht="15">
      <c r="A428" s="255" t="s">
        <v>79</v>
      </c>
      <c r="B428" s="37" t="s">
        <v>74</v>
      </c>
      <c r="C428" s="37" t="s">
        <v>197</v>
      </c>
      <c r="D428" s="37" t="s">
        <v>251</v>
      </c>
      <c r="E428" s="37" t="s">
        <v>572</v>
      </c>
      <c r="F428" s="37" t="s">
        <v>80</v>
      </c>
      <c r="G428" s="38">
        <v>1791.5</v>
      </c>
      <c r="H428" s="52">
        <v>1785</v>
      </c>
      <c r="I428" s="52">
        <v>1785</v>
      </c>
    </row>
    <row r="429" spans="1:9" ht="27">
      <c r="A429" s="225" t="s">
        <v>550</v>
      </c>
      <c r="B429" s="37" t="s">
        <v>74</v>
      </c>
      <c r="C429" s="37" t="s">
        <v>197</v>
      </c>
      <c r="D429" s="37" t="s">
        <v>251</v>
      </c>
      <c r="E429" s="37" t="s">
        <v>578</v>
      </c>
      <c r="F429" s="37"/>
      <c r="G429" s="38">
        <f>G430</f>
        <v>1070</v>
      </c>
      <c r="H429" s="52"/>
      <c r="I429" s="52"/>
    </row>
    <row r="430" spans="1:9" ht="15">
      <c r="A430" s="37" t="s">
        <v>231</v>
      </c>
      <c r="B430" s="225" t="s">
        <v>74</v>
      </c>
      <c r="C430" s="225" t="s">
        <v>197</v>
      </c>
      <c r="D430" s="37" t="s">
        <v>251</v>
      </c>
      <c r="E430" s="37" t="s">
        <v>578</v>
      </c>
      <c r="F430" s="37" t="s">
        <v>177</v>
      </c>
      <c r="G430" s="38">
        <v>1070</v>
      </c>
      <c r="H430" s="52"/>
      <c r="I430" s="52"/>
    </row>
    <row r="431" spans="1:9" ht="72.75" customHeight="1">
      <c r="A431" s="259" t="s">
        <v>140</v>
      </c>
      <c r="B431" s="225" t="s">
        <v>74</v>
      </c>
      <c r="C431" s="225" t="s">
        <v>197</v>
      </c>
      <c r="D431" s="37" t="s">
        <v>251</v>
      </c>
      <c r="E431" s="37" t="s">
        <v>139</v>
      </c>
      <c r="F431" s="37"/>
      <c r="G431" s="38">
        <f>G432</f>
        <v>2582.155</v>
      </c>
      <c r="H431" s="52"/>
      <c r="I431" s="52"/>
    </row>
    <row r="432" spans="1:9" ht="32.25" customHeight="1">
      <c r="A432" s="37" t="s">
        <v>231</v>
      </c>
      <c r="B432" s="225" t="s">
        <v>74</v>
      </c>
      <c r="C432" s="225" t="s">
        <v>197</v>
      </c>
      <c r="D432" s="37" t="s">
        <v>251</v>
      </c>
      <c r="E432" s="37" t="s">
        <v>139</v>
      </c>
      <c r="F432" s="37" t="s">
        <v>177</v>
      </c>
      <c r="G432" s="38">
        <v>2582.155</v>
      </c>
      <c r="H432" s="52"/>
      <c r="I432" s="52"/>
    </row>
    <row r="433" spans="1:9" ht="81.75">
      <c r="A433" s="251" t="s">
        <v>546</v>
      </c>
      <c r="B433" s="37" t="s">
        <v>74</v>
      </c>
      <c r="C433" s="37" t="s">
        <v>197</v>
      </c>
      <c r="D433" s="37" t="s">
        <v>251</v>
      </c>
      <c r="E433" s="217" t="s">
        <v>574</v>
      </c>
      <c r="F433" s="37"/>
      <c r="G433" s="38">
        <f>G434+G435</f>
        <v>8262.729000000001</v>
      </c>
      <c r="H433" s="34">
        <f>H434+H435</f>
        <v>8262.729000000001</v>
      </c>
      <c r="I433" s="34">
        <f>I434+I435</f>
        <v>8262.729000000001</v>
      </c>
    </row>
    <row r="434" spans="1:9" ht="40.5">
      <c r="A434" s="37" t="s">
        <v>230</v>
      </c>
      <c r="B434" s="37" t="s">
        <v>74</v>
      </c>
      <c r="C434" s="37" t="s">
        <v>197</v>
      </c>
      <c r="D434" s="37" t="s">
        <v>251</v>
      </c>
      <c r="E434" s="217" t="s">
        <v>574</v>
      </c>
      <c r="F434" s="37" t="s">
        <v>81</v>
      </c>
      <c r="G434" s="43">
        <v>8177.091</v>
      </c>
      <c r="H434" s="33">
        <v>8177.091</v>
      </c>
      <c r="I434" s="33">
        <v>8177.091</v>
      </c>
    </row>
    <row r="435" spans="1:9" ht="33.75" customHeight="1">
      <c r="A435" s="37" t="s">
        <v>231</v>
      </c>
      <c r="B435" s="37" t="s">
        <v>74</v>
      </c>
      <c r="C435" s="37" t="s">
        <v>197</v>
      </c>
      <c r="D435" s="37" t="s">
        <v>251</v>
      </c>
      <c r="E435" s="217" t="s">
        <v>574</v>
      </c>
      <c r="F435" s="37" t="s">
        <v>177</v>
      </c>
      <c r="G435" s="43">
        <v>85.638</v>
      </c>
      <c r="H435" s="33">
        <v>85.638</v>
      </c>
      <c r="I435" s="33">
        <v>85.638</v>
      </c>
    </row>
    <row r="436" spans="1:9" ht="45" hidden="1">
      <c r="A436" s="231" t="s">
        <v>97</v>
      </c>
      <c r="B436" s="41" t="s">
        <v>74</v>
      </c>
      <c r="C436" s="39" t="s">
        <v>197</v>
      </c>
      <c r="D436" s="39" t="s">
        <v>251</v>
      </c>
      <c r="E436" s="39" t="s">
        <v>589</v>
      </c>
      <c r="F436" s="39"/>
      <c r="G436" s="40">
        <f aca="true" t="shared" si="38" ref="G436:I438">G437</f>
        <v>0</v>
      </c>
      <c r="H436" s="97">
        <f t="shared" si="38"/>
        <v>0</v>
      </c>
      <c r="I436" s="97">
        <f t="shared" si="38"/>
        <v>0</v>
      </c>
    </row>
    <row r="437" spans="1:9" ht="60" hidden="1">
      <c r="A437" s="254" t="s">
        <v>586</v>
      </c>
      <c r="B437" s="41" t="s">
        <v>74</v>
      </c>
      <c r="C437" s="39" t="s">
        <v>197</v>
      </c>
      <c r="D437" s="39" t="s">
        <v>251</v>
      </c>
      <c r="E437" s="39" t="s">
        <v>407</v>
      </c>
      <c r="F437" s="39"/>
      <c r="G437" s="40">
        <f t="shared" si="38"/>
        <v>0</v>
      </c>
      <c r="H437" s="97">
        <f t="shared" si="38"/>
        <v>0</v>
      </c>
      <c r="I437" s="97">
        <f t="shared" si="38"/>
        <v>0</v>
      </c>
    </row>
    <row r="438" spans="1:9" ht="27" hidden="1">
      <c r="A438" s="37" t="s">
        <v>126</v>
      </c>
      <c r="B438" s="37" t="s">
        <v>74</v>
      </c>
      <c r="C438" s="37" t="s">
        <v>608</v>
      </c>
      <c r="D438" s="37" t="s">
        <v>251</v>
      </c>
      <c r="E438" s="37" t="s">
        <v>587</v>
      </c>
      <c r="F438" s="37"/>
      <c r="G438" s="38">
        <f t="shared" si="38"/>
        <v>0</v>
      </c>
      <c r="H438" s="38">
        <f t="shared" si="38"/>
        <v>0</v>
      </c>
      <c r="I438" s="38">
        <f t="shared" si="38"/>
        <v>0</v>
      </c>
    </row>
    <row r="439" spans="1:9" ht="15" hidden="1">
      <c r="A439" s="37" t="s">
        <v>231</v>
      </c>
      <c r="B439" s="37" t="s">
        <v>74</v>
      </c>
      <c r="C439" s="37" t="s">
        <v>197</v>
      </c>
      <c r="D439" s="37" t="s">
        <v>251</v>
      </c>
      <c r="E439" s="37" t="s">
        <v>587</v>
      </c>
      <c r="F439" s="37" t="s">
        <v>177</v>
      </c>
      <c r="G439" s="43"/>
      <c r="H439" s="43"/>
      <c r="I439" s="43"/>
    </row>
    <row r="440" spans="1:9" ht="15">
      <c r="A440" s="41" t="s">
        <v>71</v>
      </c>
      <c r="B440" s="41" t="s">
        <v>74</v>
      </c>
      <c r="C440" s="41" t="s">
        <v>197</v>
      </c>
      <c r="D440" s="41" t="s">
        <v>252</v>
      </c>
      <c r="E440" s="41"/>
      <c r="F440" s="41"/>
      <c r="G440" s="46">
        <f>G441+G473+G481+G485+G489+G493+G477</f>
        <v>185841.296</v>
      </c>
      <c r="H440" s="55">
        <f>H441+H473+H481+H485+H489+H493+H477</f>
        <v>184043.97999999998</v>
      </c>
      <c r="I440" s="55">
        <f>I441+I473+I481+I485+I489+I493+I477</f>
        <v>149118.553</v>
      </c>
    </row>
    <row r="441" spans="1:10" ht="31.5">
      <c r="A441" s="266" t="s">
        <v>31</v>
      </c>
      <c r="B441" s="37" t="s">
        <v>74</v>
      </c>
      <c r="C441" s="39" t="s">
        <v>197</v>
      </c>
      <c r="D441" s="39" t="s">
        <v>252</v>
      </c>
      <c r="E441" s="39" t="s">
        <v>50</v>
      </c>
      <c r="F441" s="39"/>
      <c r="G441" s="40">
        <f>G442+G468</f>
        <v>184013.296</v>
      </c>
      <c r="H441" s="97">
        <f>H442+H468</f>
        <v>182323.97999999998</v>
      </c>
      <c r="I441" s="97">
        <f>I442+I468</f>
        <v>147398.553</v>
      </c>
      <c r="J441" s="25"/>
    </row>
    <row r="442" spans="1:9" ht="42.75">
      <c r="A442" s="206" t="s">
        <v>576</v>
      </c>
      <c r="B442" s="39" t="s">
        <v>74</v>
      </c>
      <c r="C442" s="39" t="s">
        <v>197</v>
      </c>
      <c r="D442" s="39" t="s">
        <v>252</v>
      </c>
      <c r="E442" s="39" t="s">
        <v>571</v>
      </c>
      <c r="F442" s="39"/>
      <c r="G442" s="40">
        <f>G443+G446+G450+G454+G456+G458+G460+G462+G464+G448+G466</f>
        <v>179212.796</v>
      </c>
      <c r="H442" s="97">
        <f>H443+H446+H450+H454+H456+H458+H460+H462+H464</f>
        <v>177589.55099999998</v>
      </c>
      <c r="I442" s="97">
        <f>I443+I446+I450+I454+I456+I458+I460+I462+I464</f>
        <v>142514.902</v>
      </c>
    </row>
    <row r="443" spans="1:9" ht="68.25">
      <c r="A443" s="212" t="s">
        <v>547</v>
      </c>
      <c r="B443" s="39" t="s">
        <v>74</v>
      </c>
      <c r="C443" s="37" t="s">
        <v>197</v>
      </c>
      <c r="D443" s="37" t="s">
        <v>252</v>
      </c>
      <c r="E443" s="37" t="s">
        <v>582</v>
      </c>
      <c r="F443" s="37"/>
      <c r="G443" s="38">
        <f>G444+G445</f>
        <v>152542.864</v>
      </c>
      <c r="H443" s="34">
        <f>H444+H445</f>
        <v>151710.91799999998</v>
      </c>
      <c r="I443" s="34">
        <f>I444+I445</f>
        <v>118179.01</v>
      </c>
    </row>
    <row r="444" spans="1:9" ht="40.5">
      <c r="A444" s="37" t="s">
        <v>230</v>
      </c>
      <c r="B444" s="39" t="s">
        <v>74</v>
      </c>
      <c r="C444" s="37" t="s">
        <v>197</v>
      </c>
      <c r="D444" s="37" t="s">
        <v>252</v>
      </c>
      <c r="E444" s="37" t="s">
        <v>582</v>
      </c>
      <c r="F444" s="37" t="s">
        <v>81</v>
      </c>
      <c r="G444" s="38">
        <v>145835.553</v>
      </c>
      <c r="H444" s="34">
        <v>145003.607</v>
      </c>
      <c r="I444" s="34">
        <v>116969.01</v>
      </c>
    </row>
    <row r="445" spans="1:9" ht="15">
      <c r="A445" s="37" t="s">
        <v>231</v>
      </c>
      <c r="B445" s="39" t="s">
        <v>74</v>
      </c>
      <c r="C445" s="37" t="s">
        <v>197</v>
      </c>
      <c r="D445" s="37" t="s">
        <v>252</v>
      </c>
      <c r="E445" s="37" t="s">
        <v>582</v>
      </c>
      <c r="F445" s="37" t="s">
        <v>177</v>
      </c>
      <c r="G445" s="38">
        <v>6707.311</v>
      </c>
      <c r="H445" s="34">
        <v>6707.311</v>
      </c>
      <c r="I445" s="34">
        <v>1210</v>
      </c>
    </row>
    <row r="446" spans="1:9" ht="15">
      <c r="A446" s="225" t="s">
        <v>445</v>
      </c>
      <c r="B446" s="39" t="s">
        <v>74</v>
      </c>
      <c r="C446" s="225" t="s">
        <v>197</v>
      </c>
      <c r="D446" s="225" t="s">
        <v>252</v>
      </c>
      <c r="E446" s="225" t="s">
        <v>583</v>
      </c>
      <c r="F446" s="225"/>
      <c r="G446" s="100">
        <f>G447</f>
        <v>1159.831</v>
      </c>
      <c r="H446" s="76">
        <f>H447</f>
        <v>1159.831</v>
      </c>
      <c r="I446" s="76">
        <f>I447</f>
        <v>1159.831</v>
      </c>
    </row>
    <row r="447" spans="1:9" ht="40.5">
      <c r="A447" s="37" t="s">
        <v>230</v>
      </c>
      <c r="B447" s="39" t="s">
        <v>74</v>
      </c>
      <c r="C447" s="37" t="s">
        <v>197</v>
      </c>
      <c r="D447" s="37" t="s">
        <v>252</v>
      </c>
      <c r="E447" s="37" t="s">
        <v>583</v>
      </c>
      <c r="F447" s="37" t="s">
        <v>81</v>
      </c>
      <c r="G447" s="38">
        <v>1159.831</v>
      </c>
      <c r="H447" s="34">
        <v>1159.831</v>
      </c>
      <c r="I447" s="34">
        <v>1159.831</v>
      </c>
    </row>
    <row r="448" spans="1:9" ht="27">
      <c r="A448" s="37" t="s">
        <v>142</v>
      </c>
      <c r="B448" s="39" t="s">
        <v>74</v>
      </c>
      <c r="C448" s="37" t="s">
        <v>197</v>
      </c>
      <c r="D448" s="37" t="s">
        <v>252</v>
      </c>
      <c r="E448" s="37" t="s">
        <v>141</v>
      </c>
      <c r="F448" s="37"/>
      <c r="G448" s="38">
        <f>G449</f>
        <v>162.59</v>
      </c>
      <c r="H448" s="34"/>
      <c r="I448" s="34"/>
    </row>
    <row r="449" spans="1:9" ht="15">
      <c r="A449" s="37" t="s">
        <v>231</v>
      </c>
      <c r="B449" s="39" t="s">
        <v>74</v>
      </c>
      <c r="C449" s="37" t="s">
        <v>197</v>
      </c>
      <c r="D449" s="37" t="s">
        <v>252</v>
      </c>
      <c r="E449" s="37" t="s">
        <v>141</v>
      </c>
      <c r="F449" s="37" t="s">
        <v>177</v>
      </c>
      <c r="G449" s="38">
        <v>162.59</v>
      </c>
      <c r="H449" s="34"/>
      <c r="I449" s="34"/>
    </row>
    <row r="450" spans="1:9" ht="27">
      <c r="A450" s="37" t="s">
        <v>126</v>
      </c>
      <c r="B450" s="37" t="s">
        <v>74</v>
      </c>
      <c r="C450" s="37" t="s">
        <v>197</v>
      </c>
      <c r="D450" s="37" t="s">
        <v>252</v>
      </c>
      <c r="E450" s="37" t="s">
        <v>572</v>
      </c>
      <c r="F450" s="37"/>
      <c r="G450" s="38">
        <f>G451+G452+G453</f>
        <v>19569</v>
      </c>
      <c r="H450" s="52">
        <f>H451+H452+H453</f>
        <v>22732.802</v>
      </c>
      <c r="I450" s="52">
        <f>I451+I452+I453</f>
        <v>21190.061</v>
      </c>
    </row>
    <row r="451" spans="1:9" ht="40.5">
      <c r="A451" s="37" t="s">
        <v>230</v>
      </c>
      <c r="B451" s="37" t="s">
        <v>74</v>
      </c>
      <c r="C451" s="37" t="s">
        <v>197</v>
      </c>
      <c r="D451" s="37" t="s">
        <v>252</v>
      </c>
      <c r="E451" s="37" t="s">
        <v>572</v>
      </c>
      <c r="F451" s="37" t="s">
        <v>81</v>
      </c>
      <c r="G451" s="38">
        <v>76</v>
      </c>
      <c r="H451" s="52">
        <v>76</v>
      </c>
      <c r="I451" s="52">
        <v>76</v>
      </c>
    </row>
    <row r="452" spans="1:9" ht="15">
      <c r="A452" s="37" t="s">
        <v>231</v>
      </c>
      <c r="B452" s="37" t="s">
        <v>74</v>
      </c>
      <c r="C452" s="37" t="s">
        <v>197</v>
      </c>
      <c r="D452" s="37" t="s">
        <v>252</v>
      </c>
      <c r="E452" s="37" t="s">
        <v>572</v>
      </c>
      <c r="F452" s="37" t="s">
        <v>177</v>
      </c>
      <c r="G452" s="38">
        <v>17897</v>
      </c>
      <c r="H452" s="52">
        <v>21056.802</v>
      </c>
      <c r="I452" s="52">
        <v>19504.061</v>
      </c>
    </row>
    <row r="453" spans="1:9" ht="15">
      <c r="A453" s="255" t="s">
        <v>79</v>
      </c>
      <c r="B453" s="37" t="s">
        <v>74</v>
      </c>
      <c r="C453" s="37" t="s">
        <v>197</v>
      </c>
      <c r="D453" s="37" t="s">
        <v>252</v>
      </c>
      <c r="E453" s="37" t="s">
        <v>572</v>
      </c>
      <c r="F453" s="37" t="s">
        <v>80</v>
      </c>
      <c r="G453" s="38">
        <v>1596</v>
      </c>
      <c r="H453" s="52">
        <v>1600</v>
      </c>
      <c r="I453" s="52">
        <v>1610</v>
      </c>
    </row>
    <row r="454" spans="1:9" ht="27">
      <c r="A454" s="225" t="s">
        <v>549</v>
      </c>
      <c r="B454" s="37" t="s">
        <v>74</v>
      </c>
      <c r="C454" s="37" t="s">
        <v>197</v>
      </c>
      <c r="D454" s="37" t="s">
        <v>252</v>
      </c>
      <c r="E454" s="37" t="s">
        <v>577</v>
      </c>
      <c r="F454" s="37"/>
      <c r="G454" s="38">
        <f>G455</f>
        <v>686</v>
      </c>
      <c r="H454" s="52">
        <f>H455</f>
        <v>686</v>
      </c>
      <c r="I454" s="52">
        <f>I455</f>
        <v>686</v>
      </c>
    </row>
    <row r="455" spans="1:9" ht="40.5">
      <c r="A455" s="37" t="s">
        <v>230</v>
      </c>
      <c r="B455" s="37" t="s">
        <v>74</v>
      </c>
      <c r="C455" s="225" t="s">
        <v>197</v>
      </c>
      <c r="D455" s="37" t="s">
        <v>252</v>
      </c>
      <c r="E455" s="37" t="s">
        <v>577</v>
      </c>
      <c r="F455" s="37" t="s">
        <v>81</v>
      </c>
      <c r="G455" s="38">
        <v>686</v>
      </c>
      <c r="H455" s="52">
        <v>686</v>
      </c>
      <c r="I455" s="52">
        <v>686</v>
      </c>
    </row>
    <row r="456" spans="1:9" ht="35.25" customHeight="1">
      <c r="A456" s="225" t="s">
        <v>550</v>
      </c>
      <c r="B456" s="37" t="s">
        <v>74</v>
      </c>
      <c r="C456" s="37" t="s">
        <v>197</v>
      </c>
      <c r="D456" s="37" t="s">
        <v>252</v>
      </c>
      <c r="E456" s="37" t="s">
        <v>578</v>
      </c>
      <c r="F456" s="37"/>
      <c r="G456" s="38">
        <f>G457</f>
        <v>1000</v>
      </c>
      <c r="H456" s="52">
        <f>H457</f>
        <v>0</v>
      </c>
      <c r="I456" s="52">
        <f>I457</f>
        <v>0</v>
      </c>
    </row>
    <row r="457" spans="1:9" ht="15">
      <c r="A457" s="37" t="s">
        <v>231</v>
      </c>
      <c r="B457" s="225" t="s">
        <v>74</v>
      </c>
      <c r="C457" s="225" t="s">
        <v>197</v>
      </c>
      <c r="D457" s="37" t="s">
        <v>252</v>
      </c>
      <c r="E457" s="37" t="s">
        <v>578</v>
      </c>
      <c r="F457" s="37" t="s">
        <v>177</v>
      </c>
      <c r="G457" s="38">
        <v>1000</v>
      </c>
      <c r="H457" s="52"/>
      <c r="I457" s="52"/>
    </row>
    <row r="458" spans="1:9" ht="40.5" hidden="1">
      <c r="A458" s="225" t="s">
        <v>609</v>
      </c>
      <c r="B458" s="37" t="s">
        <v>74</v>
      </c>
      <c r="C458" s="37" t="s">
        <v>197</v>
      </c>
      <c r="D458" s="37" t="s">
        <v>252</v>
      </c>
      <c r="E458" s="37" t="s">
        <v>579</v>
      </c>
      <c r="F458" s="37"/>
      <c r="G458" s="38">
        <f>G459</f>
        <v>0</v>
      </c>
      <c r="H458" s="52">
        <f>H459</f>
        <v>0</v>
      </c>
      <c r="I458" s="52">
        <f>I459</f>
        <v>0</v>
      </c>
    </row>
    <row r="459" spans="1:9" ht="15" hidden="1">
      <c r="A459" s="37" t="s">
        <v>231</v>
      </c>
      <c r="B459" s="225" t="s">
        <v>74</v>
      </c>
      <c r="C459" s="225" t="s">
        <v>197</v>
      </c>
      <c r="D459" s="37" t="s">
        <v>252</v>
      </c>
      <c r="E459" s="37" t="s">
        <v>579</v>
      </c>
      <c r="F459" s="37" t="s">
        <v>177</v>
      </c>
      <c r="G459" s="38"/>
      <c r="H459" s="52"/>
      <c r="I459" s="52"/>
    </row>
    <row r="460" spans="1:9" ht="40.5">
      <c r="A460" s="267" t="s">
        <v>610</v>
      </c>
      <c r="B460" s="37" t="s">
        <v>74</v>
      </c>
      <c r="C460" s="37" t="s">
        <v>197</v>
      </c>
      <c r="D460" s="225" t="s">
        <v>252</v>
      </c>
      <c r="E460" s="225" t="s">
        <v>580</v>
      </c>
      <c r="F460" s="225"/>
      <c r="G460" s="100">
        <f>G461</f>
        <v>1300</v>
      </c>
      <c r="H460" s="98">
        <f>H461</f>
        <v>1300</v>
      </c>
      <c r="I460" s="98">
        <f>I461</f>
        <v>1300</v>
      </c>
    </row>
    <row r="461" spans="1:9" ht="14.25" customHeight="1">
      <c r="A461" s="37" t="s">
        <v>231</v>
      </c>
      <c r="B461" s="37" t="s">
        <v>74</v>
      </c>
      <c r="C461" s="37" t="s">
        <v>197</v>
      </c>
      <c r="D461" s="37" t="s">
        <v>252</v>
      </c>
      <c r="E461" s="37" t="s">
        <v>580</v>
      </c>
      <c r="F461" s="37" t="s">
        <v>177</v>
      </c>
      <c r="G461" s="38">
        <v>1300</v>
      </c>
      <c r="H461" s="52">
        <v>1300</v>
      </c>
      <c r="I461" s="52">
        <v>1300</v>
      </c>
    </row>
    <row r="462" spans="1:9" ht="30" hidden="1">
      <c r="A462" s="268" t="s">
        <v>283</v>
      </c>
      <c r="B462" s="37" t="s">
        <v>74</v>
      </c>
      <c r="C462" s="37" t="s">
        <v>197</v>
      </c>
      <c r="D462" s="37" t="s">
        <v>252</v>
      </c>
      <c r="E462" s="37" t="s">
        <v>573</v>
      </c>
      <c r="F462" s="37"/>
      <c r="G462" s="100">
        <f>G463</f>
        <v>0</v>
      </c>
      <c r="H462" s="98">
        <f>H463</f>
        <v>0</v>
      </c>
      <c r="I462" s="98">
        <f>I463</f>
        <v>0</v>
      </c>
    </row>
    <row r="463" spans="1:9" ht="15" hidden="1">
      <c r="A463" s="37" t="s">
        <v>220</v>
      </c>
      <c r="B463" s="37" t="s">
        <v>74</v>
      </c>
      <c r="C463" s="37" t="s">
        <v>197</v>
      </c>
      <c r="D463" s="37" t="s">
        <v>237</v>
      </c>
      <c r="E463" s="37" t="s">
        <v>573</v>
      </c>
      <c r="F463" s="37" t="s">
        <v>171</v>
      </c>
      <c r="G463" s="100"/>
      <c r="H463" s="98"/>
      <c r="I463" s="98"/>
    </row>
    <row r="464" spans="1:9" ht="40.5">
      <c r="A464" s="225" t="s">
        <v>138</v>
      </c>
      <c r="B464" s="37" t="s">
        <v>74</v>
      </c>
      <c r="C464" s="37" t="s">
        <v>197</v>
      </c>
      <c r="D464" s="225" t="s">
        <v>252</v>
      </c>
      <c r="E464" s="225" t="s">
        <v>581</v>
      </c>
      <c r="F464" s="225"/>
      <c r="G464" s="100">
        <f>G465</f>
        <v>1100</v>
      </c>
      <c r="H464" s="98">
        <f>H465</f>
        <v>0</v>
      </c>
      <c r="I464" s="98">
        <f>I465</f>
        <v>0</v>
      </c>
    </row>
    <row r="465" spans="1:9" ht="15">
      <c r="A465" s="37" t="s">
        <v>231</v>
      </c>
      <c r="B465" s="37" t="s">
        <v>74</v>
      </c>
      <c r="C465" s="37" t="s">
        <v>197</v>
      </c>
      <c r="D465" s="37" t="s">
        <v>252</v>
      </c>
      <c r="E465" s="225" t="s">
        <v>581</v>
      </c>
      <c r="F465" s="37" t="s">
        <v>177</v>
      </c>
      <c r="G465" s="100">
        <v>1100</v>
      </c>
      <c r="H465" s="98"/>
      <c r="I465" s="98"/>
    </row>
    <row r="466" spans="1:9" ht="27">
      <c r="A466" s="321" t="s">
        <v>460</v>
      </c>
      <c r="B466" s="37" t="s">
        <v>74</v>
      </c>
      <c r="C466" s="37" t="s">
        <v>197</v>
      </c>
      <c r="D466" s="37" t="s">
        <v>252</v>
      </c>
      <c r="E466" s="225" t="s">
        <v>143</v>
      </c>
      <c r="F466" s="37"/>
      <c r="G466" s="100">
        <f>G467</f>
        <v>1692.511</v>
      </c>
      <c r="H466" s="98"/>
      <c r="I466" s="98"/>
    </row>
    <row r="467" spans="1:9" ht="15">
      <c r="A467" s="37" t="s">
        <v>231</v>
      </c>
      <c r="B467" s="37" t="s">
        <v>74</v>
      </c>
      <c r="C467" s="37" t="s">
        <v>197</v>
      </c>
      <c r="D467" s="37" t="s">
        <v>252</v>
      </c>
      <c r="E467" s="225" t="s">
        <v>143</v>
      </c>
      <c r="F467" s="37" t="s">
        <v>177</v>
      </c>
      <c r="G467" s="100">
        <v>1692.511</v>
      </c>
      <c r="H467" s="98"/>
      <c r="I467" s="98"/>
    </row>
    <row r="468" spans="1:9" ht="42.75">
      <c r="A468" s="206" t="s">
        <v>584</v>
      </c>
      <c r="B468" s="39" t="s">
        <v>74</v>
      </c>
      <c r="C468" s="39" t="s">
        <v>197</v>
      </c>
      <c r="D468" s="39" t="s">
        <v>252</v>
      </c>
      <c r="E468" s="39" t="s">
        <v>52</v>
      </c>
      <c r="F468" s="39"/>
      <c r="G468" s="40">
        <f>G469</f>
        <v>4800.5</v>
      </c>
      <c r="H468" s="97">
        <f>H469</f>
        <v>4734.429</v>
      </c>
      <c r="I468" s="97">
        <f>I469</f>
        <v>4883.651</v>
      </c>
    </row>
    <row r="469" spans="1:9" ht="22.5" customHeight="1">
      <c r="A469" s="37" t="s">
        <v>126</v>
      </c>
      <c r="B469" s="225" t="s">
        <v>74</v>
      </c>
      <c r="C469" s="225" t="s">
        <v>197</v>
      </c>
      <c r="D469" s="37" t="s">
        <v>252</v>
      </c>
      <c r="E469" s="37" t="s">
        <v>585</v>
      </c>
      <c r="F469" s="37"/>
      <c r="G469" s="38">
        <f>G470+G471+G472</f>
        <v>4800.5</v>
      </c>
      <c r="H469" s="52">
        <f>H470+H471</f>
        <v>4734.429</v>
      </c>
      <c r="I469" s="52">
        <f>I470+I471</f>
        <v>4883.651</v>
      </c>
    </row>
    <row r="470" spans="1:9" ht="40.5">
      <c r="A470" s="37" t="s">
        <v>230</v>
      </c>
      <c r="B470" s="37" t="s">
        <v>74</v>
      </c>
      <c r="C470" s="37" t="s">
        <v>197</v>
      </c>
      <c r="D470" s="37" t="s">
        <v>252</v>
      </c>
      <c r="E470" s="37" t="s">
        <v>585</v>
      </c>
      <c r="F470" s="37" t="s">
        <v>81</v>
      </c>
      <c r="G470" s="38">
        <v>4218</v>
      </c>
      <c r="H470" s="52">
        <v>4250</v>
      </c>
      <c r="I470" s="52">
        <v>4400</v>
      </c>
    </row>
    <row r="471" spans="1:9" ht="15">
      <c r="A471" s="37" t="s">
        <v>231</v>
      </c>
      <c r="B471" s="37" t="s">
        <v>74</v>
      </c>
      <c r="C471" s="37" t="s">
        <v>197</v>
      </c>
      <c r="D471" s="37" t="s">
        <v>252</v>
      </c>
      <c r="E471" s="37" t="s">
        <v>585</v>
      </c>
      <c r="F471" s="37" t="s">
        <v>177</v>
      </c>
      <c r="G471" s="38">
        <v>582.49</v>
      </c>
      <c r="H471" s="52">
        <v>484.429</v>
      </c>
      <c r="I471" s="52">
        <v>483.651</v>
      </c>
    </row>
    <row r="472" spans="1:9" ht="15">
      <c r="A472" s="255" t="s">
        <v>79</v>
      </c>
      <c r="B472" s="37" t="s">
        <v>74</v>
      </c>
      <c r="C472" s="37" t="s">
        <v>197</v>
      </c>
      <c r="D472" s="37" t="s">
        <v>252</v>
      </c>
      <c r="E472" s="37" t="s">
        <v>585</v>
      </c>
      <c r="F472" s="37" t="s">
        <v>80</v>
      </c>
      <c r="G472" s="38">
        <v>0.01</v>
      </c>
      <c r="H472" s="52"/>
      <c r="I472" s="52"/>
    </row>
    <row r="473" spans="1:9" ht="59.25" customHeight="1">
      <c r="A473" s="231" t="s">
        <v>97</v>
      </c>
      <c r="B473" s="39" t="s">
        <v>74</v>
      </c>
      <c r="C473" s="39" t="s">
        <v>197</v>
      </c>
      <c r="D473" s="39" t="s">
        <v>252</v>
      </c>
      <c r="E473" s="39" t="s">
        <v>588</v>
      </c>
      <c r="F473" s="39"/>
      <c r="G473" s="40">
        <f>G474</f>
        <v>266</v>
      </c>
      <c r="H473" s="97">
        <f aca="true" t="shared" si="39" ref="H473:I475">H474</f>
        <v>0</v>
      </c>
      <c r="I473" s="97">
        <f t="shared" si="39"/>
        <v>0</v>
      </c>
    </row>
    <row r="474" spans="1:9" ht="66.75" customHeight="1">
      <c r="A474" s="254" t="s">
        <v>586</v>
      </c>
      <c r="B474" s="39" t="s">
        <v>74</v>
      </c>
      <c r="C474" s="39" t="s">
        <v>197</v>
      </c>
      <c r="D474" s="39" t="s">
        <v>252</v>
      </c>
      <c r="E474" s="39" t="s">
        <v>407</v>
      </c>
      <c r="F474" s="39"/>
      <c r="G474" s="40">
        <f>G475</f>
        <v>266</v>
      </c>
      <c r="H474" s="97">
        <f t="shared" si="39"/>
        <v>0</v>
      </c>
      <c r="I474" s="97">
        <f t="shared" si="39"/>
        <v>0</v>
      </c>
    </row>
    <row r="475" spans="1:9" ht="15.75" customHeight="1">
      <c r="A475" s="37" t="s">
        <v>607</v>
      </c>
      <c r="B475" s="37" t="s">
        <v>74</v>
      </c>
      <c r="C475" s="37" t="s">
        <v>197</v>
      </c>
      <c r="D475" s="37" t="s">
        <v>252</v>
      </c>
      <c r="E475" s="37" t="s">
        <v>587</v>
      </c>
      <c r="F475" s="37"/>
      <c r="G475" s="38">
        <f>G476</f>
        <v>266</v>
      </c>
      <c r="H475" s="52">
        <f t="shared" si="39"/>
        <v>0</v>
      </c>
      <c r="I475" s="52">
        <f t="shared" si="39"/>
        <v>0</v>
      </c>
    </row>
    <row r="476" spans="1:9" ht="15">
      <c r="A476" s="37" t="s">
        <v>176</v>
      </c>
      <c r="B476" s="37" t="s">
        <v>74</v>
      </c>
      <c r="C476" s="37" t="s">
        <v>197</v>
      </c>
      <c r="D476" s="37" t="s">
        <v>252</v>
      </c>
      <c r="E476" s="37" t="s">
        <v>587</v>
      </c>
      <c r="F476" s="37" t="s">
        <v>613</v>
      </c>
      <c r="G476" s="43">
        <v>266</v>
      </c>
      <c r="H476" s="53"/>
      <c r="I476" s="53"/>
    </row>
    <row r="477" spans="1:9" ht="42.75" hidden="1">
      <c r="A477" s="206" t="s">
        <v>470</v>
      </c>
      <c r="B477" s="37" t="s">
        <v>74</v>
      </c>
      <c r="C477" s="39" t="s">
        <v>197</v>
      </c>
      <c r="D477" s="39" t="s">
        <v>252</v>
      </c>
      <c r="E477" s="39" t="s">
        <v>683</v>
      </c>
      <c r="F477" s="39"/>
      <c r="G477" s="99">
        <f>G478</f>
        <v>0</v>
      </c>
      <c r="H477" s="57">
        <f aca="true" t="shared" si="40" ref="H477:I479">H478</f>
        <v>20</v>
      </c>
      <c r="I477" s="57">
        <f t="shared" si="40"/>
        <v>20</v>
      </c>
    </row>
    <row r="478" spans="1:9" ht="54" hidden="1">
      <c r="A478" s="37" t="s">
        <v>284</v>
      </c>
      <c r="B478" s="37" t="s">
        <v>74</v>
      </c>
      <c r="C478" s="37" t="s">
        <v>197</v>
      </c>
      <c r="D478" s="37" t="s">
        <v>252</v>
      </c>
      <c r="E478" s="37" t="s">
        <v>474</v>
      </c>
      <c r="F478" s="37"/>
      <c r="G478" s="43">
        <f>G479</f>
        <v>0</v>
      </c>
      <c r="H478" s="53">
        <f t="shared" si="40"/>
        <v>20</v>
      </c>
      <c r="I478" s="53">
        <f t="shared" si="40"/>
        <v>20</v>
      </c>
    </row>
    <row r="479" spans="1:9" ht="31.5" hidden="1">
      <c r="A479" s="230" t="s">
        <v>472</v>
      </c>
      <c r="B479" s="37" t="s">
        <v>74</v>
      </c>
      <c r="C479" s="37" t="s">
        <v>197</v>
      </c>
      <c r="D479" s="37" t="s">
        <v>252</v>
      </c>
      <c r="E479" s="37" t="s">
        <v>473</v>
      </c>
      <c r="F479" s="37"/>
      <c r="G479" s="43">
        <f>G480</f>
        <v>0</v>
      </c>
      <c r="H479" s="53">
        <f t="shared" si="40"/>
        <v>20</v>
      </c>
      <c r="I479" s="53">
        <f t="shared" si="40"/>
        <v>20</v>
      </c>
    </row>
    <row r="480" spans="1:9" ht="15" hidden="1">
      <c r="A480" s="37" t="s">
        <v>176</v>
      </c>
      <c r="B480" s="37" t="s">
        <v>74</v>
      </c>
      <c r="C480" s="37" t="s">
        <v>197</v>
      </c>
      <c r="D480" s="37" t="s">
        <v>252</v>
      </c>
      <c r="E480" s="37" t="s">
        <v>473</v>
      </c>
      <c r="F480" s="37" t="s">
        <v>613</v>
      </c>
      <c r="G480" s="43"/>
      <c r="H480" s="53">
        <v>20</v>
      </c>
      <c r="I480" s="53">
        <v>20</v>
      </c>
    </row>
    <row r="481" spans="1:9" ht="27">
      <c r="A481" s="207" t="s">
        <v>148</v>
      </c>
      <c r="B481" s="39" t="s">
        <v>74</v>
      </c>
      <c r="C481" s="39" t="s">
        <v>197</v>
      </c>
      <c r="D481" s="39" t="s">
        <v>252</v>
      </c>
      <c r="E481" s="39" t="s">
        <v>565</v>
      </c>
      <c r="F481" s="39"/>
      <c r="G481" s="42">
        <f aca="true" t="shared" si="41" ref="G481:I483">G482</f>
        <v>110</v>
      </c>
      <c r="H481" s="54">
        <f t="shared" si="41"/>
        <v>0</v>
      </c>
      <c r="I481" s="54">
        <f t="shared" si="41"/>
        <v>0</v>
      </c>
    </row>
    <row r="482" spans="1:9" ht="41.25">
      <c r="A482" s="214" t="s">
        <v>285</v>
      </c>
      <c r="B482" s="39" t="s">
        <v>74</v>
      </c>
      <c r="C482" s="37" t="s">
        <v>197</v>
      </c>
      <c r="D482" s="37" t="s">
        <v>252</v>
      </c>
      <c r="E482" s="37" t="s">
        <v>698</v>
      </c>
      <c r="F482" s="37"/>
      <c r="G482" s="38">
        <f t="shared" si="41"/>
        <v>110</v>
      </c>
      <c r="H482" s="52">
        <f t="shared" si="41"/>
        <v>0</v>
      </c>
      <c r="I482" s="52">
        <f t="shared" si="41"/>
        <v>0</v>
      </c>
    </row>
    <row r="483" spans="1:9" ht="26.25" customHeight="1">
      <c r="A483" s="37" t="s">
        <v>497</v>
      </c>
      <c r="B483" s="37" t="s">
        <v>74</v>
      </c>
      <c r="C483" s="37" t="s">
        <v>197</v>
      </c>
      <c r="D483" s="37" t="s">
        <v>252</v>
      </c>
      <c r="E483" s="37" t="s">
        <v>502</v>
      </c>
      <c r="F483" s="37"/>
      <c r="G483" s="38">
        <f t="shared" si="41"/>
        <v>110</v>
      </c>
      <c r="H483" s="52">
        <f t="shared" si="41"/>
        <v>0</v>
      </c>
      <c r="I483" s="52">
        <f t="shared" si="41"/>
        <v>0</v>
      </c>
    </row>
    <row r="484" spans="1:9" ht="15">
      <c r="A484" s="37" t="s">
        <v>231</v>
      </c>
      <c r="B484" s="37" t="s">
        <v>74</v>
      </c>
      <c r="C484" s="37" t="s">
        <v>197</v>
      </c>
      <c r="D484" s="37" t="s">
        <v>252</v>
      </c>
      <c r="E484" s="37" t="s">
        <v>502</v>
      </c>
      <c r="F484" s="37" t="s">
        <v>177</v>
      </c>
      <c r="G484" s="43">
        <v>110</v>
      </c>
      <c r="H484" s="53"/>
      <c r="I484" s="53"/>
    </row>
    <row r="485" spans="1:9" ht="27.75">
      <c r="A485" s="213" t="s">
        <v>4</v>
      </c>
      <c r="B485" s="41" t="s">
        <v>74</v>
      </c>
      <c r="C485" s="41" t="s">
        <v>197</v>
      </c>
      <c r="D485" s="41" t="s">
        <v>252</v>
      </c>
      <c r="E485" s="41" t="s">
        <v>556</v>
      </c>
      <c r="F485" s="41"/>
      <c r="G485" s="46">
        <f>G486</f>
        <v>100</v>
      </c>
      <c r="H485" s="46">
        <f aca="true" t="shared" si="42" ref="H485:I487">H486</f>
        <v>100</v>
      </c>
      <c r="I485" s="46">
        <f t="shared" si="42"/>
        <v>0</v>
      </c>
    </row>
    <row r="486" spans="1:9" ht="41.25">
      <c r="A486" s="214" t="s">
        <v>703</v>
      </c>
      <c r="B486" s="37" t="s">
        <v>74</v>
      </c>
      <c r="C486" s="37" t="s">
        <v>197</v>
      </c>
      <c r="D486" s="37" t="s">
        <v>252</v>
      </c>
      <c r="E486" s="37" t="s">
        <v>404</v>
      </c>
      <c r="F486" s="37"/>
      <c r="G486" s="43">
        <f>G487</f>
        <v>100</v>
      </c>
      <c r="H486" s="43">
        <f t="shared" si="42"/>
        <v>100</v>
      </c>
      <c r="I486" s="43">
        <f t="shared" si="42"/>
        <v>0</v>
      </c>
    </row>
    <row r="487" spans="1:9" ht="15">
      <c r="A487" s="37" t="s">
        <v>498</v>
      </c>
      <c r="B487" s="37" t="s">
        <v>74</v>
      </c>
      <c r="C487" s="37" t="s">
        <v>197</v>
      </c>
      <c r="D487" s="37" t="s">
        <v>252</v>
      </c>
      <c r="E487" s="37" t="s">
        <v>512</v>
      </c>
      <c r="F487" s="37"/>
      <c r="G487" s="43">
        <f>G488</f>
        <v>100</v>
      </c>
      <c r="H487" s="43">
        <f t="shared" si="42"/>
        <v>100</v>
      </c>
      <c r="I487" s="43">
        <f t="shared" si="42"/>
        <v>0</v>
      </c>
    </row>
    <row r="488" spans="1:9" ht="15">
      <c r="A488" s="37" t="s">
        <v>231</v>
      </c>
      <c r="B488" s="37" t="s">
        <v>74</v>
      </c>
      <c r="C488" s="37" t="s">
        <v>197</v>
      </c>
      <c r="D488" s="37" t="s">
        <v>252</v>
      </c>
      <c r="E488" s="37" t="s">
        <v>512</v>
      </c>
      <c r="F488" s="37" t="s">
        <v>177</v>
      </c>
      <c r="G488" s="43">
        <v>100</v>
      </c>
      <c r="H488" s="43">
        <v>100</v>
      </c>
      <c r="I488" s="43"/>
    </row>
    <row r="489" spans="1:9" ht="27.75" hidden="1">
      <c r="A489" s="213" t="s">
        <v>122</v>
      </c>
      <c r="B489" s="41" t="s">
        <v>74</v>
      </c>
      <c r="C489" s="41" t="s">
        <v>197</v>
      </c>
      <c r="D489" s="41" t="s">
        <v>252</v>
      </c>
      <c r="E489" s="39" t="s">
        <v>32</v>
      </c>
      <c r="F489" s="39"/>
      <c r="G489" s="99">
        <f aca="true" t="shared" si="43" ref="G489:I491">G490</f>
        <v>0</v>
      </c>
      <c r="H489" s="99">
        <f t="shared" si="43"/>
        <v>0</v>
      </c>
      <c r="I489" s="99">
        <f t="shared" si="43"/>
        <v>0</v>
      </c>
    </row>
    <row r="490" spans="1:9" ht="45.75" customHeight="1" hidden="1">
      <c r="A490" s="227" t="s">
        <v>273</v>
      </c>
      <c r="B490" s="37" t="s">
        <v>74</v>
      </c>
      <c r="C490" s="37" t="s">
        <v>197</v>
      </c>
      <c r="D490" s="37" t="s">
        <v>252</v>
      </c>
      <c r="E490" s="37" t="s">
        <v>465</v>
      </c>
      <c r="F490" s="37"/>
      <c r="G490" s="43">
        <f t="shared" si="43"/>
        <v>0</v>
      </c>
      <c r="H490" s="99">
        <f t="shared" si="43"/>
        <v>0</v>
      </c>
      <c r="I490" s="99">
        <f t="shared" si="43"/>
        <v>0</v>
      </c>
    </row>
    <row r="491" spans="1:9" ht="15" hidden="1">
      <c r="A491" s="37" t="s">
        <v>123</v>
      </c>
      <c r="B491" s="37" t="s">
        <v>74</v>
      </c>
      <c r="C491" s="37" t="s">
        <v>197</v>
      </c>
      <c r="D491" s="37" t="s">
        <v>252</v>
      </c>
      <c r="E491" s="37" t="s">
        <v>277</v>
      </c>
      <c r="F491" s="37"/>
      <c r="G491" s="43">
        <f t="shared" si="43"/>
        <v>0</v>
      </c>
      <c r="H491" s="53">
        <f t="shared" si="43"/>
        <v>0</v>
      </c>
      <c r="I491" s="53">
        <f t="shared" si="43"/>
        <v>0</v>
      </c>
    </row>
    <row r="492" spans="1:9" ht="15" hidden="1">
      <c r="A492" s="37" t="s">
        <v>231</v>
      </c>
      <c r="B492" s="37" t="s">
        <v>74</v>
      </c>
      <c r="C492" s="37" t="s">
        <v>197</v>
      </c>
      <c r="D492" s="37" t="s">
        <v>252</v>
      </c>
      <c r="E492" s="37" t="s">
        <v>277</v>
      </c>
      <c r="F492" s="37" t="s">
        <v>177</v>
      </c>
      <c r="G492" s="43"/>
      <c r="H492" s="43"/>
      <c r="I492" s="43"/>
    </row>
    <row r="493" spans="1:9" ht="26.25" customHeight="1">
      <c r="A493" s="220" t="s">
        <v>343</v>
      </c>
      <c r="B493" s="41" t="s">
        <v>74</v>
      </c>
      <c r="C493" s="39" t="s">
        <v>197</v>
      </c>
      <c r="D493" s="39" t="s">
        <v>252</v>
      </c>
      <c r="E493" s="39" t="s">
        <v>344</v>
      </c>
      <c r="F493" s="37"/>
      <c r="G493" s="42">
        <f>G494</f>
        <v>1352</v>
      </c>
      <c r="H493" s="42">
        <f aca="true" t="shared" si="44" ref="H493:I495">H494</f>
        <v>1600</v>
      </c>
      <c r="I493" s="42">
        <f t="shared" si="44"/>
        <v>1700</v>
      </c>
    </row>
    <row r="494" spans="1:9" ht="27.75">
      <c r="A494" s="208" t="s">
        <v>345</v>
      </c>
      <c r="B494" s="37" t="s">
        <v>74</v>
      </c>
      <c r="C494" s="37" t="s">
        <v>197</v>
      </c>
      <c r="D494" s="37" t="s">
        <v>252</v>
      </c>
      <c r="E494" s="37" t="s">
        <v>346</v>
      </c>
      <c r="F494" s="41"/>
      <c r="G494" s="38">
        <f>G495</f>
        <v>1352</v>
      </c>
      <c r="H494" s="38">
        <f t="shared" si="44"/>
        <v>1600</v>
      </c>
      <c r="I494" s="38">
        <f t="shared" si="44"/>
        <v>1700</v>
      </c>
    </row>
    <row r="495" spans="1:9" ht="32.25" customHeight="1">
      <c r="A495" s="37" t="s">
        <v>614</v>
      </c>
      <c r="B495" s="37" t="s">
        <v>74</v>
      </c>
      <c r="C495" s="37" t="s">
        <v>197</v>
      </c>
      <c r="D495" s="37" t="s">
        <v>252</v>
      </c>
      <c r="E495" s="37" t="s">
        <v>347</v>
      </c>
      <c r="F495" s="37"/>
      <c r="G495" s="43">
        <f>G496</f>
        <v>1352</v>
      </c>
      <c r="H495" s="43">
        <f t="shared" si="44"/>
        <v>1600</v>
      </c>
      <c r="I495" s="43">
        <f t="shared" si="44"/>
        <v>1700</v>
      </c>
    </row>
    <row r="496" spans="1:9" ht="15">
      <c r="A496" s="37" t="s">
        <v>231</v>
      </c>
      <c r="B496" s="37" t="s">
        <v>74</v>
      </c>
      <c r="C496" s="37" t="s">
        <v>197</v>
      </c>
      <c r="D496" s="37" t="s">
        <v>252</v>
      </c>
      <c r="E496" s="37" t="s">
        <v>347</v>
      </c>
      <c r="F496" s="37" t="s">
        <v>177</v>
      </c>
      <c r="G496" s="43">
        <v>1352</v>
      </c>
      <c r="H496" s="43">
        <v>1600</v>
      </c>
      <c r="I496" s="43">
        <v>1700</v>
      </c>
    </row>
    <row r="497" spans="1:9" ht="41.25">
      <c r="A497" s="248" t="s">
        <v>348</v>
      </c>
      <c r="B497" s="41" t="s">
        <v>74</v>
      </c>
      <c r="C497" s="41" t="s">
        <v>197</v>
      </c>
      <c r="D497" s="41" t="s">
        <v>197</v>
      </c>
      <c r="E497" s="41" t="s">
        <v>673</v>
      </c>
      <c r="F497" s="41"/>
      <c r="G497" s="55">
        <f>G498</f>
        <v>427.36400000000003</v>
      </c>
      <c r="H497" s="43"/>
      <c r="I497" s="43"/>
    </row>
    <row r="498" spans="1:9" ht="41.25">
      <c r="A498" s="208" t="s">
        <v>678</v>
      </c>
      <c r="B498" s="37" t="s">
        <v>74</v>
      </c>
      <c r="C498" s="37" t="s">
        <v>197</v>
      </c>
      <c r="D498" s="37" t="s">
        <v>197</v>
      </c>
      <c r="E498" s="37" t="s">
        <v>679</v>
      </c>
      <c r="F498" s="37"/>
      <c r="G498" s="46">
        <f>G499+G501</f>
        <v>427.36400000000003</v>
      </c>
      <c r="H498" s="43"/>
      <c r="I498" s="43"/>
    </row>
    <row r="499" spans="1:9" ht="15">
      <c r="A499" s="208" t="s">
        <v>469</v>
      </c>
      <c r="B499" s="37" t="s">
        <v>74</v>
      </c>
      <c r="C499" s="37" t="s">
        <v>197</v>
      </c>
      <c r="D499" s="37" t="s">
        <v>197</v>
      </c>
      <c r="E499" s="37" t="s">
        <v>467</v>
      </c>
      <c r="F499" s="37"/>
      <c r="G499" s="46">
        <f>G500</f>
        <v>142.525</v>
      </c>
      <c r="H499" s="43"/>
      <c r="I499" s="43"/>
    </row>
    <row r="500" spans="1:9" ht="15">
      <c r="A500" s="37" t="s">
        <v>231</v>
      </c>
      <c r="B500" s="37" t="s">
        <v>74</v>
      </c>
      <c r="C500" s="37" t="s">
        <v>197</v>
      </c>
      <c r="D500" s="37" t="s">
        <v>197</v>
      </c>
      <c r="E500" s="37" t="s">
        <v>467</v>
      </c>
      <c r="F500" s="37" t="s">
        <v>177</v>
      </c>
      <c r="G500" s="46">
        <v>142.525</v>
      </c>
      <c r="H500" s="43"/>
      <c r="I500" s="43"/>
    </row>
    <row r="501" spans="1:9" ht="27">
      <c r="A501" s="37" t="s">
        <v>493</v>
      </c>
      <c r="B501" s="37" t="s">
        <v>74</v>
      </c>
      <c r="C501" s="37" t="s">
        <v>197</v>
      </c>
      <c r="D501" s="37" t="s">
        <v>197</v>
      </c>
      <c r="E501" s="37" t="s">
        <v>529</v>
      </c>
      <c r="F501" s="37"/>
      <c r="G501" s="46">
        <f>G502</f>
        <v>284.839</v>
      </c>
      <c r="H501" s="43"/>
      <c r="I501" s="43"/>
    </row>
    <row r="502" spans="1:9" ht="15">
      <c r="A502" s="37" t="s">
        <v>231</v>
      </c>
      <c r="B502" s="37" t="s">
        <v>74</v>
      </c>
      <c r="C502" s="37" t="s">
        <v>197</v>
      </c>
      <c r="D502" s="37" t="s">
        <v>197</v>
      </c>
      <c r="E502" s="37" t="s">
        <v>529</v>
      </c>
      <c r="F502" s="37" t="s">
        <v>177</v>
      </c>
      <c r="G502" s="46">
        <v>284.839</v>
      </c>
      <c r="H502" s="43"/>
      <c r="I502" s="43"/>
    </row>
    <row r="503" spans="1:9" ht="21" customHeight="1">
      <c r="A503" s="41" t="s">
        <v>190</v>
      </c>
      <c r="B503" s="41" t="s">
        <v>74</v>
      </c>
      <c r="C503" s="41" t="s">
        <v>197</v>
      </c>
      <c r="D503" s="41" t="s">
        <v>199</v>
      </c>
      <c r="E503" s="37"/>
      <c r="F503" s="37"/>
      <c r="G503" s="54">
        <f>G504+G512</f>
        <v>5794.166</v>
      </c>
      <c r="H503" s="42">
        <f>H504+H512</f>
        <v>5546.966</v>
      </c>
      <c r="I503" s="42">
        <f>I504+I512</f>
        <v>5146.966</v>
      </c>
    </row>
    <row r="504" spans="1:9" ht="31.5">
      <c r="A504" s="266" t="s">
        <v>31</v>
      </c>
      <c r="B504" s="39" t="s">
        <v>74</v>
      </c>
      <c r="C504" s="39" t="s">
        <v>608</v>
      </c>
      <c r="D504" s="39" t="s">
        <v>199</v>
      </c>
      <c r="E504" s="39" t="s">
        <v>50</v>
      </c>
      <c r="F504" s="37"/>
      <c r="G504" s="38">
        <f>G505</f>
        <v>5394.166</v>
      </c>
      <c r="H504" s="34">
        <f>H505</f>
        <v>5146.966</v>
      </c>
      <c r="I504" s="34">
        <f>I505</f>
        <v>5146.966</v>
      </c>
    </row>
    <row r="505" spans="1:9" ht="42.75">
      <c r="A505" s="206" t="s">
        <v>357</v>
      </c>
      <c r="B505" s="37" t="s">
        <v>74</v>
      </c>
      <c r="C505" s="37" t="s">
        <v>197</v>
      </c>
      <c r="D505" s="37" t="s">
        <v>199</v>
      </c>
      <c r="E505" s="37" t="s">
        <v>51</v>
      </c>
      <c r="F505" s="37"/>
      <c r="G505" s="38">
        <f>G506+G508</f>
        <v>5394.166</v>
      </c>
      <c r="H505" s="34">
        <f>H506+H508</f>
        <v>5146.966</v>
      </c>
      <c r="I505" s="34">
        <f>I506+I508</f>
        <v>5146.966</v>
      </c>
    </row>
    <row r="506" spans="1:9" ht="27.75">
      <c r="A506" s="214" t="s">
        <v>137</v>
      </c>
      <c r="B506" s="37" t="s">
        <v>74</v>
      </c>
      <c r="C506" s="37" t="s">
        <v>608</v>
      </c>
      <c r="D506" s="37" t="s">
        <v>199</v>
      </c>
      <c r="E506" s="37" t="s">
        <v>358</v>
      </c>
      <c r="F506" s="37"/>
      <c r="G506" s="38">
        <f>G507</f>
        <v>18.966</v>
      </c>
      <c r="H506" s="34">
        <f>H507</f>
        <v>18.966</v>
      </c>
      <c r="I506" s="34">
        <f>I507</f>
        <v>18.966</v>
      </c>
    </row>
    <row r="507" spans="1:9" ht="40.5">
      <c r="A507" s="37" t="s">
        <v>230</v>
      </c>
      <c r="B507" s="37" t="s">
        <v>74</v>
      </c>
      <c r="C507" s="37" t="s">
        <v>608</v>
      </c>
      <c r="D507" s="37" t="s">
        <v>199</v>
      </c>
      <c r="E507" s="37" t="s">
        <v>358</v>
      </c>
      <c r="F507" s="37" t="s">
        <v>81</v>
      </c>
      <c r="G507" s="38">
        <v>18.966</v>
      </c>
      <c r="H507" s="34">
        <v>18.966</v>
      </c>
      <c r="I507" s="34">
        <v>18.966</v>
      </c>
    </row>
    <row r="508" spans="1:9" ht="27">
      <c r="A508" s="37" t="s">
        <v>614</v>
      </c>
      <c r="B508" s="37" t="s">
        <v>74</v>
      </c>
      <c r="C508" s="37" t="s">
        <v>197</v>
      </c>
      <c r="D508" s="37" t="s">
        <v>199</v>
      </c>
      <c r="E508" s="37" t="s">
        <v>359</v>
      </c>
      <c r="F508" s="37"/>
      <c r="G508" s="38">
        <f>G509+G510+G511</f>
        <v>5375.2</v>
      </c>
      <c r="H508" s="38">
        <f>H509+H510+H511</f>
        <v>5128</v>
      </c>
      <c r="I508" s="38">
        <f>I509+I510+I511</f>
        <v>5128</v>
      </c>
    </row>
    <row r="509" spans="1:9" ht="40.5">
      <c r="A509" s="37" t="s">
        <v>230</v>
      </c>
      <c r="B509" s="37" t="s">
        <v>74</v>
      </c>
      <c r="C509" s="37" t="s">
        <v>197</v>
      </c>
      <c r="D509" s="37" t="s">
        <v>199</v>
      </c>
      <c r="E509" s="37" t="s">
        <v>359</v>
      </c>
      <c r="F509" s="37" t="s">
        <v>81</v>
      </c>
      <c r="G509" s="38">
        <v>5156</v>
      </c>
      <c r="H509" s="52">
        <v>4924</v>
      </c>
      <c r="I509" s="52">
        <v>4924</v>
      </c>
    </row>
    <row r="510" spans="1:9" ht="15">
      <c r="A510" s="37" t="s">
        <v>231</v>
      </c>
      <c r="B510" s="37" t="s">
        <v>74</v>
      </c>
      <c r="C510" s="37" t="s">
        <v>197</v>
      </c>
      <c r="D510" s="37" t="s">
        <v>199</v>
      </c>
      <c r="E510" s="37" t="s">
        <v>359</v>
      </c>
      <c r="F510" s="37" t="s">
        <v>177</v>
      </c>
      <c r="G510" s="38">
        <v>217.2</v>
      </c>
      <c r="H510" s="52">
        <v>202</v>
      </c>
      <c r="I510" s="52">
        <v>202</v>
      </c>
    </row>
    <row r="511" spans="1:9" ht="15">
      <c r="A511" s="37" t="s">
        <v>79</v>
      </c>
      <c r="B511" s="37" t="s">
        <v>74</v>
      </c>
      <c r="C511" s="37" t="s">
        <v>197</v>
      </c>
      <c r="D511" s="37" t="s">
        <v>199</v>
      </c>
      <c r="E511" s="37" t="s">
        <v>359</v>
      </c>
      <c r="F511" s="37" t="s">
        <v>80</v>
      </c>
      <c r="G511" s="38">
        <v>2</v>
      </c>
      <c r="H511" s="52">
        <v>2</v>
      </c>
      <c r="I511" s="52">
        <v>2</v>
      </c>
    </row>
    <row r="512" spans="1:9" ht="40.5">
      <c r="A512" s="207" t="s">
        <v>45</v>
      </c>
      <c r="B512" s="39" t="s">
        <v>74</v>
      </c>
      <c r="C512" s="41" t="s">
        <v>197</v>
      </c>
      <c r="D512" s="41" t="s">
        <v>199</v>
      </c>
      <c r="E512" s="39" t="s">
        <v>709</v>
      </c>
      <c r="F512" s="39"/>
      <c r="G512" s="40">
        <f aca="true" t="shared" si="45" ref="G512:I514">G513</f>
        <v>400</v>
      </c>
      <c r="H512" s="40">
        <f t="shared" si="45"/>
        <v>400</v>
      </c>
      <c r="I512" s="40">
        <f t="shared" si="45"/>
        <v>0</v>
      </c>
    </row>
    <row r="513" spans="1:9" ht="68.25">
      <c r="A513" s="214" t="s">
        <v>712</v>
      </c>
      <c r="B513" s="39" t="s">
        <v>74</v>
      </c>
      <c r="C513" s="37" t="s">
        <v>197</v>
      </c>
      <c r="D513" s="37" t="s">
        <v>199</v>
      </c>
      <c r="E513" s="37" t="s">
        <v>6</v>
      </c>
      <c r="F513" s="37"/>
      <c r="G513" s="38">
        <f t="shared" si="45"/>
        <v>400</v>
      </c>
      <c r="H513" s="38">
        <f t="shared" si="45"/>
        <v>400</v>
      </c>
      <c r="I513" s="38">
        <f t="shared" si="45"/>
        <v>0</v>
      </c>
    </row>
    <row r="514" spans="1:9" ht="15">
      <c r="A514" s="217" t="s">
        <v>660</v>
      </c>
      <c r="B514" s="37" t="s">
        <v>74</v>
      </c>
      <c r="C514" s="37" t="s">
        <v>197</v>
      </c>
      <c r="D514" s="37" t="s">
        <v>199</v>
      </c>
      <c r="E514" s="37" t="s">
        <v>719</v>
      </c>
      <c r="F514" s="37"/>
      <c r="G514" s="38">
        <f t="shared" si="45"/>
        <v>400</v>
      </c>
      <c r="H514" s="38">
        <f t="shared" si="45"/>
        <v>400</v>
      </c>
      <c r="I514" s="38">
        <f t="shared" si="45"/>
        <v>0</v>
      </c>
    </row>
    <row r="515" spans="1:9" ht="15">
      <c r="A515" s="37" t="s">
        <v>231</v>
      </c>
      <c r="B515" s="37" t="s">
        <v>74</v>
      </c>
      <c r="C515" s="37" t="s">
        <v>197</v>
      </c>
      <c r="D515" s="37" t="s">
        <v>199</v>
      </c>
      <c r="E515" s="37" t="s">
        <v>719</v>
      </c>
      <c r="F515" s="37" t="s">
        <v>177</v>
      </c>
      <c r="G515" s="44">
        <v>400</v>
      </c>
      <c r="H515" s="44">
        <v>400</v>
      </c>
      <c r="I515" s="44"/>
    </row>
    <row r="516" spans="1:9" ht="15">
      <c r="A516" s="249" t="s">
        <v>205</v>
      </c>
      <c r="B516" s="41" t="s">
        <v>74</v>
      </c>
      <c r="C516" s="41">
        <v>10</v>
      </c>
      <c r="D516" s="37"/>
      <c r="E516" s="37"/>
      <c r="F516" s="37"/>
      <c r="G516" s="46">
        <f>G517+G522</f>
        <v>16104.761999999999</v>
      </c>
      <c r="H516" s="46" t="e">
        <f>H517+H522</f>
        <v>#REF!</v>
      </c>
      <c r="I516" s="46">
        <f>I517+I522</f>
        <v>16052.92</v>
      </c>
    </row>
    <row r="517" spans="1:9" ht="15">
      <c r="A517" s="249" t="s">
        <v>208</v>
      </c>
      <c r="B517" s="41" t="s">
        <v>74</v>
      </c>
      <c r="C517" s="41">
        <v>10</v>
      </c>
      <c r="D517" s="41" t="s">
        <v>193</v>
      </c>
      <c r="E517" s="41"/>
      <c r="F517" s="41"/>
      <c r="G517" s="54">
        <f>G518</f>
        <v>8801.926</v>
      </c>
      <c r="H517" s="42">
        <f>H518</f>
        <v>8801.926</v>
      </c>
      <c r="I517" s="42">
        <f>I518</f>
        <v>8801.926</v>
      </c>
    </row>
    <row r="518" spans="1:9" ht="31.5">
      <c r="A518" s="266" t="s">
        <v>31</v>
      </c>
      <c r="B518" s="39" t="s">
        <v>74</v>
      </c>
      <c r="C518" s="39">
        <v>10</v>
      </c>
      <c r="D518" s="39" t="s">
        <v>193</v>
      </c>
      <c r="E518" s="39" t="s">
        <v>50</v>
      </c>
      <c r="F518" s="39"/>
      <c r="G518" s="40">
        <f aca="true" t="shared" si="46" ref="G518:I520">G519</f>
        <v>8801.926</v>
      </c>
      <c r="H518" s="36">
        <f t="shared" si="46"/>
        <v>8801.926</v>
      </c>
      <c r="I518" s="36">
        <f t="shared" si="46"/>
        <v>8801.926</v>
      </c>
    </row>
    <row r="519" spans="1:9" ht="42.75">
      <c r="A519" s="206" t="s">
        <v>357</v>
      </c>
      <c r="B519" s="37" t="s">
        <v>74</v>
      </c>
      <c r="C519" s="37">
        <v>10</v>
      </c>
      <c r="D519" s="37" t="s">
        <v>193</v>
      </c>
      <c r="E519" s="37" t="s">
        <v>51</v>
      </c>
      <c r="F519" s="37"/>
      <c r="G519" s="38">
        <f t="shared" si="46"/>
        <v>8801.926</v>
      </c>
      <c r="H519" s="34">
        <f t="shared" si="46"/>
        <v>8801.926</v>
      </c>
      <c r="I519" s="34">
        <f t="shared" si="46"/>
        <v>8801.926</v>
      </c>
    </row>
    <row r="520" spans="1:9" ht="54.75">
      <c r="A520" s="217" t="s">
        <v>548</v>
      </c>
      <c r="B520" s="37" t="s">
        <v>74</v>
      </c>
      <c r="C520" s="37">
        <v>10</v>
      </c>
      <c r="D520" s="37" t="s">
        <v>193</v>
      </c>
      <c r="E520" s="217" t="s">
        <v>184</v>
      </c>
      <c r="F520" s="37"/>
      <c r="G520" s="38">
        <f t="shared" si="46"/>
        <v>8801.926</v>
      </c>
      <c r="H520" s="34">
        <f t="shared" si="46"/>
        <v>8801.926</v>
      </c>
      <c r="I520" s="34">
        <f t="shared" si="46"/>
        <v>8801.926</v>
      </c>
    </row>
    <row r="521" spans="1:9" ht="15">
      <c r="A521" s="37" t="s">
        <v>254</v>
      </c>
      <c r="B521" s="37" t="s">
        <v>74</v>
      </c>
      <c r="C521" s="37" t="s">
        <v>77</v>
      </c>
      <c r="D521" s="37" t="s">
        <v>193</v>
      </c>
      <c r="E521" s="37" t="s">
        <v>184</v>
      </c>
      <c r="F521" s="37" t="s">
        <v>78</v>
      </c>
      <c r="G521" s="43">
        <v>8801.926</v>
      </c>
      <c r="H521" s="33">
        <v>8801.926</v>
      </c>
      <c r="I521" s="33">
        <v>8801.926</v>
      </c>
    </row>
    <row r="522" spans="1:9" ht="15">
      <c r="A522" s="41" t="s">
        <v>212</v>
      </c>
      <c r="B522" s="41" t="s">
        <v>74</v>
      </c>
      <c r="C522" s="41">
        <v>10</v>
      </c>
      <c r="D522" s="41" t="s">
        <v>194</v>
      </c>
      <c r="E522" s="41"/>
      <c r="F522" s="41"/>
      <c r="G522" s="54">
        <f>G527+G523</f>
        <v>7302.835999999999</v>
      </c>
      <c r="H522" s="42" t="e">
        <f>H527+H523</f>
        <v>#REF!</v>
      </c>
      <c r="I522" s="42">
        <f>I527+I523</f>
        <v>7250.994000000001</v>
      </c>
    </row>
    <row r="523" spans="1:9" ht="31.5">
      <c r="A523" s="266" t="s">
        <v>31</v>
      </c>
      <c r="B523" s="41" t="s">
        <v>74</v>
      </c>
      <c r="C523" s="41" t="s">
        <v>77</v>
      </c>
      <c r="D523" s="41" t="s">
        <v>194</v>
      </c>
      <c r="E523" s="41" t="s">
        <v>50</v>
      </c>
      <c r="F523" s="41"/>
      <c r="G523" s="42">
        <f>G524</f>
        <v>1671.886</v>
      </c>
      <c r="H523" s="35">
        <f aca="true" t="shared" si="47" ref="H523:I525">H524</f>
        <v>1671.886</v>
      </c>
      <c r="I523" s="35">
        <f t="shared" si="47"/>
        <v>1671.886</v>
      </c>
    </row>
    <row r="524" spans="1:9" ht="42.75">
      <c r="A524" s="206" t="s">
        <v>576</v>
      </c>
      <c r="B524" s="37" t="s">
        <v>74</v>
      </c>
      <c r="C524" s="39" t="s">
        <v>77</v>
      </c>
      <c r="D524" s="39" t="s">
        <v>194</v>
      </c>
      <c r="E524" s="39" t="s">
        <v>571</v>
      </c>
      <c r="F524" s="39"/>
      <c r="G524" s="40">
        <f>G525</f>
        <v>1671.886</v>
      </c>
      <c r="H524" s="36">
        <f t="shared" si="47"/>
        <v>1671.886</v>
      </c>
      <c r="I524" s="36">
        <f t="shared" si="47"/>
        <v>1671.886</v>
      </c>
    </row>
    <row r="525" spans="1:9" ht="15">
      <c r="A525" s="37" t="s">
        <v>396</v>
      </c>
      <c r="B525" s="37" t="s">
        <v>74</v>
      </c>
      <c r="C525" s="37" t="s">
        <v>77</v>
      </c>
      <c r="D525" s="37" t="s">
        <v>194</v>
      </c>
      <c r="E525" s="37" t="s">
        <v>375</v>
      </c>
      <c r="F525" s="41"/>
      <c r="G525" s="42">
        <f>G526</f>
        <v>1671.886</v>
      </c>
      <c r="H525" s="35">
        <f t="shared" si="47"/>
        <v>1671.886</v>
      </c>
      <c r="I525" s="35">
        <f t="shared" si="47"/>
        <v>1671.886</v>
      </c>
    </row>
    <row r="526" spans="1:9" ht="15">
      <c r="A526" s="217" t="s">
        <v>433</v>
      </c>
      <c r="B526" s="37" t="s">
        <v>74</v>
      </c>
      <c r="C526" s="37" t="s">
        <v>77</v>
      </c>
      <c r="D526" s="37" t="s">
        <v>194</v>
      </c>
      <c r="E526" s="37" t="s">
        <v>375</v>
      </c>
      <c r="F526" s="37" t="s">
        <v>78</v>
      </c>
      <c r="G526" s="38">
        <v>1671.886</v>
      </c>
      <c r="H526" s="34">
        <v>1671.886</v>
      </c>
      <c r="I526" s="34">
        <v>1671.886</v>
      </c>
    </row>
    <row r="527" spans="1:9" ht="28.5">
      <c r="A527" s="209" t="s">
        <v>180</v>
      </c>
      <c r="B527" s="39" t="s">
        <v>74</v>
      </c>
      <c r="C527" s="39" t="s">
        <v>77</v>
      </c>
      <c r="D527" s="39" t="s">
        <v>194</v>
      </c>
      <c r="E527" s="39" t="s">
        <v>617</v>
      </c>
      <c r="F527" s="39"/>
      <c r="G527" s="40">
        <f aca="true" t="shared" si="48" ref="G527:I528">G528</f>
        <v>5630.95</v>
      </c>
      <c r="H527" s="36" t="e">
        <f t="shared" si="48"/>
        <v>#REF!</v>
      </c>
      <c r="I527" s="36">
        <f t="shared" si="48"/>
        <v>5579.108</v>
      </c>
    </row>
    <row r="528" spans="1:9" ht="41.25">
      <c r="A528" s="217" t="s">
        <v>183</v>
      </c>
      <c r="B528" s="37" t="s">
        <v>74</v>
      </c>
      <c r="C528" s="37" t="s">
        <v>77</v>
      </c>
      <c r="D528" s="37" t="s">
        <v>194</v>
      </c>
      <c r="E528" s="37" t="s">
        <v>563</v>
      </c>
      <c r="F528" s="37"/>
      <c r="G528" s="38">
        <f t="shared" si="48"/>
        <v>5630.95</v>
      </c>
      <c r="H528" s="34" t="e">
        <f t="shared" si="48"/>
        <v>#REF!</v>
      </c>
      <c r="I528" s="34">
        <f t="shared" si="48"/>
        <v>5579.108</v>
      </c>
    </row>
    <row r="529" spans="1:9" ht="27">
      <c r="A529" s="37" t="s">
        <v>224</v>
      </c>
      <c r="B529" s="37" t="s">
        <v>74</v>
      </c>
      <c r="C529" s="37">
        <v>10</v>
      </c>
      <c r="D529" s="37" t="s">
        <v>194</v>
      </c>
      <c r="E529" s="37" t="s">
        <v>376</v>
      </c>
      <c r="F529" s="37"/>
      <c r="G529" s="38">
        <f>G530</f>
        <v>5630.95</v>
      </c>
      <c r="H529" s="34" t="e">
        <f>#REF!+H530</f>
        <v>#REF!</v>
      </c>
      <c r="I529" s="34">
        <v>5579.108</v>
      </c>
    </row>
    <row r="530" spans="1:9" ht="15">
      <c r="A530" s="37" t="s">
        <v>254</v>
      </c>
      <c r="B530" s="37" t="s">
        <v>74</v>
      </c>
      <c r="C530" s="37" t="s">
        <v>77</v>
      </c>
      <c r="D530" s="37" t="s">
        <v>194</v>
      </c>
      <c r="E530" s="37" t="s">
        <v>376</v>
      </c>
      <c r="F530" s="37" t="s">
        <v>78</v>
      </c>
      <c r="G530" s="43">
        <v>5630.95</v>
      </c>
      <c r="H530" s="33">
        <v>4733.978</v>
      </c>
      <c r="I530" s="33">
        <v>4674.308</v>
      </c>
    </row>
    <row r="531" spans="1:10" ht="27.75">
      <c r="A531" s="213" t="s">
        <v>446</v>
      </c>
      <c r="B531" s="269" t="s">
        <v>75</v>
      </c>
      <c r="C531" s="269"/>
      <c r="D531" s="270"/>
      <c r="E531" s="270"/>
      <c r="F531" s="270"/>
      <c r="G531" s="49">
        <f>G532+G549+G566+G603+G615</f>
        <v>26656.819</v>
      </c>
      <c r="H531" s="49">
        <f>H533+H549+H566+H603+H615</f>
        <v>25888.819</v>
      </c>
      <c r="I531" s="49">
        <f>I533+I549+I566+I603+I615</f>
        <v>26738.819</v>
      </c>
      <c r="J531" s="25"/>
    </row>
    <row r="532" spans="1:10" ht="15">
      <c r="A532" s="41" t="s">
        <v>649</v>
      </c>
      <c r="B532" s="269" t="s">
        <v>75</v>
      </c>
      <c r="C532" s="269" t="s">
        <v>251</v>
      </c>
      <c r="D532" s="270"/>
      <c r="E532" s="270"/>
      <c r="F532" s="270"/>
      <c r="G532" s="49">
        <f>G533+G544</f>
        <v>964.144</v>
      </c>
      <c r="H532" s="49">
        <f>H533</f>
        <v>883</v>
      </c>
      <c r="I532" s="49">
        <f>I533</f>
        <v>873</v>
      </c>
      <c r="J532" s="25"/>
    </row>
    <row r="533" spans="1:9" ht="40.5">
      <c r="A533" s="41" t="s">
        <v>48</v>
      </c>
      <c r="B533" s="41" t="s">
        <v>75</v>
      </c>
      <c r="C533" s="41" t="s">
        <v>251</v>
      </c>
      <c r="D533" s="41" t="s">
        <v>194</v>
      </c>
      <c r="E533" s="270"/>
      <c r="F533" s="270"/>
      <c r="G533" s="49">
        <f>G534+G540</f>
        <v>890.5</v>
      </c>
      <c r="H533" s="49">
        <f>H534+H540</f>
        <v>883</v>
      </c>
      <c r="I533" s="49">
        <f>I534+I540</f>
        <v>873</v>
      </c>
    </row>
    <row r="534" spans="1:9" ht="17.25" customHeight="1">
      <c r="A534" s="213" t="s">
        <v>328</v>
      </c>
      <c r="B534" s="39" t="s">
        <v>75</v>
      </c>
      <c r="C534" s="39" t="s">
        <v>251</v>
      </c>
      <c r="D534" s="39" t="s">
        <v>194</v>
      </c>
      <c r="E534" s="39" t="s">
        <v>591</v>
      </c>
      <c r="F534" s="39"/>
      <c r="G534" s="40">
        <f>G535</f>
        <v>880.5</v>
      </c>
      <c r="H534" s="40">
        <f>H535</f>
        <v>873</v>
      </c>
      <c r="I534" s="40">
        <f>I535</f>
        <v>873</v>
      </c>
    </row>
    <row r="535" spans="1:9" ht="19.5" customHeight="1">
      <c r="A535" s="214" t="s">
        <v>329</v>
      </c>
      <c r="B535" s="37" t="s">
        <v>75</v>
      </c>
      <c r="C535" s="37" t="s">
        <v>251</v>
      </c>
      <c r="D535" s="37" t="s">
        <v>194</v>
      </c>
      <c r="E535" s="37" t="s">
        <v>592</v>
      </c>
      <c r="F535" s="37"/>
      <c r="G535" s="38">
        <f>G537+G538+G539</f>
        <v>880.5</v>
      </c>
      <c r="H535" s="38">
        <f>H537+H538+H539</f>
        <v>873</v>
      </c>
      <c r="I535" s="38">
        <f>I537+I538+I539</f>
        <v>873</v>
      </c>
    </row>
    <row r="536" spans="1:9" ht="18.75" customHeight="1">
      <c r="A536" s="37" t="s">
        <v>125</v>
      </c>
      <c r="B536" s="37" t="s">
        <v>75</v>
      </c>
      <c r="C536" s="37" t="s">
        <v>251</v>
      </c>
      <c r="D536" s="37" t="s">
        <v>194</v>
      </c>
      <c r="E536" s="37" t="s">
        <v>593</v>
      </c>
      <c r="F536" s="37"/>
      <c r="G536" s="38">
        <f>G537+G538+G539</f>
        <v>880.5</v>
      </c>
      <c r="H536" s="38">
        <f>H537+H538+H539</f>
        <v>873</v>
      </c>
      <c r="I536" s="38">
        <f>I537+I538+I539</f>
        <v>873</v>
      </c>
    </row>
    <row r="537" spans="1:9" ht="40.5">
      <c r="A537" s="37" t="s">
        <v>230</v>
      </c>
      <c r="B537" s="37" t="s">
        <v>75</v>
      </c>
      <c r="C537" s="37" t="s">
        <v>251</v>
      </c>
      <c r="D537" s="37" t="s">
        <v>194</v>
      </c>
      <c r="E537" s="37" t="s">
        <v>593</v>
      </c>
      <c r="F537" s="37" t="s">
        <v>81</v>
      </c>
      <c r="G537" s="38">
        <v>862</v>
      </c>
      <c r="H537" s="38">
        <v>862</v>
      </c>
      <c r="I537" s="38">
        <v>862</v>
      </c>
    </row>
    <row r="538" spans="1:9" ht="15">
      <c r="A538" s="37" t="s">
        <v>231</v>
      </c>
      <c r="B538" s="37" t="s">
        <v>75</v>
      </c>
      <c r="C538" s="37" t="s">
        <v>251</v>
      </c>
      <c r="D538" s="37" t="s">
        <v>194</v>
      </c>
      <c r="E538" s="37" t="s">
        <v>593</v>
      </c>
      <c r="F538" s="37" t="s">
        <v>177</v>
      </c>
      <c r="G538" s="38">
        <v>8.5</v>
      </c>
      <c r="H538" s="38">
        <v>10</v>
      </c>
      <c r="I538" s="38">
        <v>10</v>
      </c>
    </row>
    <row r="539" spans="1:9" ht="15">
      <c r="A539" s="37" t="s">
        <v>79</v>
      </c>
      <c r="B539" s="37" t="s">
        <v>75</v>
      </c>
      <c r="C539" s="37" t="s">
        <v>251</v>
      </c>
      <c r="D539" s="37" t="s">
        <v>194</v>
      </c>
      <c r="E539" s="37" t="s">
        <v>593</v>
      </c>
      <c r="F539" s="37" t="s">
        <v>80</v>
      </c>
      <c r="G539" s="38">
        <v>10</v>
      </c>
      <c r="H539" s="38">
        <v>1</v>
      </c>
      <c r="I539" s="38">
        <v>1</v>
      </c>
    </row>
    <row r="540" spans="1:9" ht="42.75">
      <c r="A540" s="39" t="s">
        <v>45</v>
      </c>
      <c r="B540" s="39" t="s">
        <v>75</v>
      </c>
      <c r="C540" s="39" t="s">
        <v>251</v>
      </c>
      <c r="D540" s="39" t="s">
        <v>194</v>
      </c>
      <c r="E540" s="39" t="s">
        <v>709</v>
      </c>
      <c r="F540" s="39"/>
      <c r="G540" s="40">
        <f>G542</f>
        <v>10</v>
      </c>
      <c r="H540" s="40">
        <f>H542</f>
        <v>10</v>
      </c>
      <c r="I540" s="40">
        <f>I542</f>
        <v>0</v>
      </c>
    </row>
    <row r="541" spans="1:9" ht="57" customHeight="1">
      <c r="A541" s="214" t="s">
        <v>712</v>
      </c>
      <c r="B541" s="39" t="s">
        <v>75</v>
      </c>
      <c r="C541" s="39" t="s">
        <v>251</v>
      </c>
      <c r="D541" s="39" t="s">
        <v>194</v>
      </c>
      <c r="E541" s="39" t="s">
        <v>6</v>
      </c>
      <c r="F541" s="39"/>
      <c r="G541" s="40">
        <f aca="true" t="shared" si="49" ref="G541:I542">G542</f>
        <v>10</v>
      </c>
      <c r="H541" s="40">
        <f t="shared" si="49"/>
        <v>10</v>
      </c>
      <c r="I541" s="40">
        <f t="shared" si="49"/>
        <v>0</v>
      </c>
    </row>
    <row r="542" spans="1:9" ht="15">
      <c r="A542" s="217" t="s">
        <v>660</v>
      </c>
      <c r="B542" s="37" t="s">
        <v>75</v>
      </c>
      <c r="C542" s="37" t="s">
        <v>251</v>
      </c>
      <c r="D542" s="37" t="s">
        <v>194</v>
      </c>
      <c r="E542" s="37" t="s">
        <v>719</v>
      </c>
      <c r="F542" s="37"/>
      <c r="G542" s="38">
        <f t="shared" si="49"/>
        <v>10</v>
      </c>
      <c r="H542" s="38">
        <f t="shared" si="49"/>
        <v>10</v>
      </c>
      <c r="I542" s="38">
        <f t="shared" si="49"/>
        <v>0</v>
      </c>
    </row>
    <row r="543" spans="1:9" ht="15">
      <c r="A543" s="37" t="s">
        <v>231</v>
      </c>
      <c r="B543" s="37" t="s">
        <v>75</v>
      </c>
      <c r="C543" s="37" t="s">
        <v>251</v>
      </c>
      <c r="D543" s="37" t="s">
        <v>194</v>
      </c>
      <c r="E543" s="37" t="s">
        <v>719</v>
      </c>
      <c r="F543" s="37" t="s">
        <v>177</v>
      </c>
      <c r="G543" s="43">
        <v>10</v>
      </c>
      <c r="H543" s="43">
        <v>10</v>
      </c>
      <c r="I543" s="43"/>
    </row>
    <row r="544" spans="1:9" ht="15">
      <c r="A544" s="41" t="s">
        <v>60</v>
      </c>
      <c r="B544" s="41" t="s">
        <v>75</v>
      </c>
      <c r="C544" s="41" t="s">
        <v>251</v>
      </c>
      <c r="D544" s="41">
        <v>13</v>
      </c>
      <c r="E544" s="37"/>
      <c r="F544" s="37"/>
      <c r="G544" s="42">
        <f>G545</f>
        <v>73.644</v>
      </c>
      <c r="H544" s="43"/>
      <c r="I544" s="43"/>
    </row>
    <row r="545" spans="1:9" ht="27.75">
      <c r="A545" s="213" t="s">
        <v>68</v>
      </c>
      <c r="B545" s="39" t="s">
        <v>75</v>
      </c>
      <c r="C545" s="39" t="s">
        <v>251</v>
      </c>
      <c r="D545" s="39" t="s">
        <v>196</v>
      </c>
      <c r="E545" s="39" t="s">
        <v>724</v>
      </c>
      <c r="F545" s="39"/>
      <c r="G545" s="40">
        <f>G546</f>
        <v>73.644</v>
      </c>
      <c r="H545" s="43"/>
      <c r="I545" s="43"/>
    </row>
    <row r="546" spans="1:9" ht="15">
      <c r="A546" s="217" t="s">
        <v>389</v>
      </c>
      <c r="B546" s="37" t="s">
        <v>75</v>
      </c>
      <c r="C546" s="37" t="s">
        <v>594</v>
      </c>
      <c r="D546" s="37" t="s">
        <v>196</v>
      </c>
      <c r="E546" s="37" t="s">
        <v>725</v>
      </c>
      <c r="F546" s="37"/>
      <c r="G546" s="38">
        <f>G547</f>
        <v>73.644</v>
      </c>
      <c r="H546" s="43"/>
      <c r="I546" s="43"/>
    </row>
    <row r="547" spans="1:9" ht="15">
      <c r="A547" s="37" t="s">
        <v>596</v>
      </c>
      <c r="B547" s="37" t="s">
        <v>75</v>
      </c>
      <c r="C547" s="37" t="s">
        <v>251</v>
      </c>
      <c r="D547" s="37" t="s">
        <v>196</v>
      </c>
      <c r="E547" s="37" t="s">
        <v>726</v>
      </c>
      <c r="F547" s="37"/>
      <c r="G547" s="38">
        <f>G548</f>
        <v>73.644</v>
      </c>
      <c r="H547" s="43"/>
      <c r="I547" s="43"/>
    </row>
    <row r="548" spans="1:9" ht="15">
      <c r="A548" s="37" t="s">
        <v>231</v>
      </c>
      <c r="B548" s="37" t="s">
        <v>75</v>
      </c>
      <c r="C548" s="37" t="s">
        <v>251</v>
      </c>
      <c r="D548" s="37" t="s">
        <v>196</v>
      </c>
      <c r="E548" s="37" t="s">
        <v>726</v>
      </c>
      <c r="F548" s="37" t="s">
        <v>177</v>
      </c>
      <c r="G548" s="43">
        <v>73.644</v>
      </c>
      <c r="H548" s="43"/>
      <c r="I548" s="43"/>
    </row>
    <row r="549" spans="1:9" ht="15">
      <c r="A549" s="41" t="s">
        <v>69</v>
      </c>
      <c r="B549" s="41" t="s">
        <v>75</v>
      </c>
      <c r="C549" s="41" t="s">
        <v>197</v>
      </c>
      <c r="D549" s="41"/>
      <c r="E549" s="41"/>
      <c r="F549" s="41"/>
      <c r="G549" s="46">
        <f>G550+G561</f>
        <v>3196.456</v>
      </c>
      <c r="H549" s="46">
        <f>H550+H561</f>
        <v>3195</v>
      </c>
      <c r="I549" s="46">
        <f>I550+I561</f>
        <v>3255</v>
      </c>
    </row>
    <row r="550" spans="1:9" ht="15">
      <c r="A550" s="41" t="s">
        <v>71</v>
      </c>
      <c r="B550" s="41" t="s">
        <v>75</v>
      </c>
      <c r="C550" s="41" t="s">
        <v>197</v>
      </c>
      <c r="D550" s="41" t="s">
        <v>252</v>
      </c>
      <c r="E550" s="37"/>
      <c r="F550" s="37"/>
      <c r="G550" s="46">
        <f>G551+G557</f>
        <v>3025</v>
      </c>
      <c r="H550" s="46">
        <f>H551+H557</f>
        <v>3015</v>
      </c>
      <c r="I550" s="46">
        <f>I551+I557</f>
        <v>3065</v>
      </c>
    </row>
    <row r="551" spans="1:9" ht="27" customHeight="1">
      <c r="A551" s="213" t="s">
        <v>31</v>
      </c>
      <c r="B551" s="41" t="s">
        <v>75</v>
      </c>
      <c r="C551" s="41" t="s">
        <v>197</v>
      </c>
      <c r="D551" s="41" t="s">
        <v>252</v>
      </c>
      <c r="E551" s="41" t="s">
        <v>50</v>
      </c>
      <c r="F551" s="41"/>
      <c r="G551" s="42">
        <f aca="true" t="shared" si="50" ref="G551:I552">G552</f>
        <v>2965</v>
      </c>
      <c r="H551" s="42">
        <f t="shared" si="50"/>
        <v>3015</v>
      </c>
      <c r="I551" s="42">
        <f t="shared" si="50"/>
        <v>3065</v>
      </c>
    </row>
    <row r="552" spans="1:9" ht="42.75">
      <c r="A552" s="206" t="s">
        <v>584</v>
      </c>
      <c r="B552" s="39" t="s">
        <v>75</v>
      </c>
      <c r="C552" s="39" t="s">
        <v>197</v>
      </c>
      <c r="D552" s="39" t="s">
        <v>252</v>
      </c>
      <c r="E552" s="39" t="s">
        <v>52</v>
      </c>
      <c r="F552" s="39"/>
      <c r="G552" s="40">
        <f t="shared" si="50"/>
        <v>2965</v>
      </c>
      <c r="H552" s="97">
        <f t="shared" si="50"/>
        <v>3015</v>
      </c>
      <c r="I552" s="97">
        <f t="shared" si="50"/>
        <v>3065</v>
      </c>
    </row>
    <row r="553" spans="1:9" ht="27">
      <c r="A553" s="37" t="s">
        <v>126</v>
      </c>
      <c r="B553" s="225" t="s">
        <v>75</v>
      </c>
      <c r="C553" s="225" t="s">
        <v>197</v>
      </c>
      <c r="D553" s="37" t="s">
        <v>252</v>
      </c>
      <c r="E553" s="37" t="s">
        <v>585</v>
      </c>
      <c r="F553" s="37"/>
      <c r="G553" s="38">
        <f>G554+G555+G556</f>
        <v>2965</v>
      </c>
      <c r="H553" s="52">
        <f>H554+H555+H556</f>
        <v>3015</v>
      </c>
      <c r="I553" s="52">
        <f>I554+I555+I556</f>
        <v>3065</v>
      </c>
    </row>
    <row r="554" spans="1:9" ht="40.5">
      <c r="A554" s="37" t="s">
        <v>230</v>
      </c>
      <c r="B554" s="37" t="s">
        <v>75</v>
      </c>
      <c r="C554" s="37" t="s">
        <v>197</v>
      </c>
      <c r="D554" s="37" t="s">
        <v>252</v>
      </c>
      <c r="E554" s="37" t="s">
        <v>585</v>
      </c>
      <c r="F554" s="37" t="s">
        <v>81</v>
      </c>
      <c r="G554" s="38">
        <v>2650</v>
      </c>
      <c r="H554" s="52">
        <v>2700</v>
      </c>
      <c r="I554" s="52">
        <v>2750</v>
      </c>
    </row>
    <row r="555" spans="1:9" ht="15">
      <c r="A555" s="37" t="s">
        <v>231</v>
      </c>
      <c r="B555" s="37" t="s">
        <v>75</v>
      </c>
      <c r="C555" s="37" t="s">
        <v>197</v>
      </c>
      <c r="D555" s="37" t="s">
        <v>252</v>
      </c>
      <c r="E555" s="37" t="s">
        <v>585</v>
      </c>
      <c r="F555" s="37" t="s">
        <v>177</v>
      </c>
      <c r="G555" s="38">
        <v>300</v>
      </c>
      <c r="H555" s="52">
        <v>300</v>
      </c>
      <c r="I555" s="52">
        <v>300</v>
      </c>
    </row>
    <row r="556" spans="1:9" ht="15">
      <c r="A556" s="255" t="s">
        <v>79</v>
      </c>
      <c r="B556" s="37" t="s">
        <v>75</v>
      </c>
      <c r="C556" s="37" t="s">
        <v>197</v>
      </c>
      <c r="D556" s="37" t="s">
        <v>252</v>
      </c>
      <c r="E556" s="37" t="s">
        <v>585</v>
      </c>
      <c r="F556" s="37" t="s">
        <v>80</v>
      </c>
      <c r="G556" s="38">
        <v>15</v>
      </c>
      <c r="H556" s="38">
        <v>15</v>
      </c>
      <c r="I556" s="38">
        <v>15</v>
      </c>
    </row>
    <row r="557" spans="1:9" ht="45">
      <c r="A557" s="231" t="s">
        <v>97</v>
      </c>
      <c r="B557" s="39" t="s">
        <v>75</v>
      </c>
      <c r="C557" s="39" t="s">
        <v>197</v>
      </c>
      <c r="D557" s="39" t="s">
        <v>252</v>
      </c>
      <c r="E557" s="39" t="s">
        <v>588</v>
      </c>
      <c r="F557" s="39"/>
      <c r="G557" s="40">
        <f aca="true" t="shared" si="51" ref="G557:I559">G558</f>
        <v>60</v>
      </c>
      <c r="H557" s="97">
        <f t="shared" si="51"/>
        <v>0</v>
      </c>
      <c r="I557" s="97">
        <f t="shared" si="51"/>
        <v>0</v>
      </c>
    </row>
    <row r="558" spans="1:9" ht="60">
      <c r="A558" s="254" t="s">
        <v>586</v>
      </c>
      <c r="B558" s="39" t="s">
        <v>75</v>
      </c>
      <c r="C558" s="39" t="s">
        <v>197</v>
      </c>
      <c r="D558" s="39" t="s">
        <v>252</v>
      </c>
      <c r="E558" s="39" t="s">
        <v>407</v>
      </c>
      <c r="F558" s="39"/>
      <c r="G558" s="40">
        <f t="shared" si="51"/>
        <v>60</v>
      </c>
      <c r="H558" s="97">
        <f t="shared" si="51"/>
        <v>0</v>
      </c>
      <c r="I558" s="97">
        <f t="shared" si="51"/>
        <v>0</v>
      </c>
    </row>
    <row r="559" spans="1:9" ht="15" customHeight="1">
      <c r="A559" s="37" t="s">
        <v>607</v>
      </c>
      <c r="B559" s="37" t="s">
        <v>75</v>
      </c>
      <c r="C559" s="37" t="s">
        <v>197</v>
      </c>
      <c r="D559" s="37" t="s">
        <v>252</v>
      </c>
      <c r="E559" s="37" t="s">
        <v>587</v>
      </c>
      <c r="F559" s="37"/>
      <c r="G559" s="38">
        <f t="shared" si="51"/>
        <v>60</v>
      </c>
      <c r="H559" s="52">
        <f t="shared" si="51"/>
        <v>0</v>
      </c>
      <c r="I559" s="52">
        <f t="shared" si="51"/>
        <v>0</v>
      </c>
    </row>
    <row r="560" spans="1:9" ht="17.25" customHeight="1">
      <c r="A560" s="37" t="s">
        <v>231</v>
      </c>
      <c r="B560" s="37" t="s">
        <v>75</v>
      </c>
      <c r="C560" s="37" t="s">
        <v>197</v>
      </c>
      <c r="D560" s="37" t="s">
        <v>252</v>
      </c>
      <c r="E560" s="37" t="s">
        <v>587</v>
      </c>
      <c r="F560" s="37" t="s">
        <v>177</v>
      </c>
      <c r="G560" s="38">
        <v>60</v>
      </c>
      <c r="H560" s="52"/>
      <c r="I560" s="52"/>
    </row>
    <row r="561" spans="1:9" ht="15">
      <c r="A561" s="41" t="s">
        <v>72</v>
      </c>
      <c r="B561" s="41" t="s">
        <v>75</v>
      </c>
      <c r="C561" s="41" t="s">
        <v>197</v>
      </c>
      <c r="D561" s="41" t="s">
        <v>197</v>
      </c>
      <c r="E561" s="41"/>
      <c r="F561" s="41"/>
      <c r="G561" s="42">
        <f>G562</f>
        <v>171.456</v>
      </c>
      <c r="H561" s="42">
        <f>H562</f>
        <v>180</v>
      </c>
      <c r="I561" s="42">
        <f>I562</f>
        <v>190</v>
      </c>
    </row>
    <row r="562" spans="1:9" ht="41.25">
      <c r="A562" s="248" t="s">
        <v>348</v>
      </c>
      <c r="B562" s="41" t="s">
        <v>75</v>
      </c>
      <c r="C562" s="39" t="s">
        <v>197</v>
      </c>
      <c r="D562" s="39" t="s">
        <v>197</v>
      </c>
      <c r="E562" s="39" t="s">
        <v>673</v>
      </c>
      <c r="F562" s="39"/>
      <c r="G562" s="40">
        <f aca="true" t="shared" si="52" ref="G562:I564">G563</f>
        <v>171.456</v>
      </c>
      <c r="H562" s="97">
        <f t="shared" si="52"/>
        <v>180</v>
      </c>
      <c r="I562" s="97">
        <f t="shared" si="52"/>
        <v>190</v>
      </c>
    </row>
    <row r="563" spans="1:9" ht="57">
      <c r="A563" s="220" t="s">
        <v>354</v>
      </c>
      <c r="B563" s="41" t="s">
        <v>75</v>
      </c>
      <c r="C563" s="39" t="s">
        <v>197</v>
      </c>
      <c r="D563" s="39" t="s">
        <v>197</v>
      </c>
      <c r="E563" s="39" t="s">
        <v>355</v>
      </c>
      <c r="F563" s="39"/>
      <c r="G563" s="40">
        <f>G564</f>
        <v>171.456</v>
      </c>
      <c r="H563" s="97">
        <f t="shared" si="52"/>
        <v>180</v>
      </c>
      <c r="I563" s="97">
        <f t="shared" si="52"/>
        <v>190</v>
      </c>
    </row>
    <row r="564" spans="1:9" ht="15.75">
      <c r="A564" s="271" t="s">
        <v>620</v>
      </c>
      <c r="B564" s="37" t="s">
        <v>75</v>
      </c>
      <c r="C564" s="37" t="s">
        <v>197</v>
      </c>
      <c r="D564" s="37" t="s">
        <v>197</v>
      </c>
      <c r="E564" s="37" t="s">
        <v>356</v>
      </c>
      <c r="F564" s="37"/>
      <c r="G564" s="38">
        <f>G565</f>
        <v>171.456</v>
      </c>
      <c r="H564" s="52">
        <f t="shared" si="52"/>
        <v>180</v>
      </c>
      <c r="I564" s="52">
        <f t="shared" si="52"/>
        <v>190</v>
      </c>
    </row>
    <row r="565" spans="1:9" ht="15">
      <c r="A565" s="37" t="s">
        <v>231</v>
      </c>
      <c r="B565" s="37" t="s">
        <v>75</v>
      </c>
      <c r="C565" s="37" t="s">
        <v>197</v>
      </c>
      <c r="D565" s="37" t="s">
        <v>197</v>
      </c>
      <c r="E565" s="37" t="s">
        <v>356</v>
      </c>
      <c r="F565" s="37" t="s">
        <v>177</v>
      </c>
      <c r="G565" s="43">
        <v>171.456</v>
      </c>
      <c r="H565" s="53">
        <v>180</v>
      </c>
      <c r="I565" s="53">
        <v>190</v>
      </c>
    </row>
    <row r="566" spans="1:9" ht="15">
      <c r="A566" s="213" t="s">
        <v>215</v>
      </c>
      <c r="B566" s="269" t="s">
        <v>75</v>
      </c>
      <c r="C566" s="269" t="s">
        <v>200</v>
      </c>
      <c r="D566" s="37"/>
      <c r="E566" s="37"/>
      <c r="F566" s="41"/>
      <c r="G566" s="42">
        <f>G567+G594</f>
        <v>20822.676</v>
      </c>
      <c r="H566" s="42">
        <f>H567+H594</f>
        <v>20412.275999999998</v>
      </c>
      <c r="I566" s="42">
        <f>I567+I594</f>
        <v>21172.275999999998</v>
      </c>
    </row>
    <row r="567" spans="1:10" ht="15">
      <c r="A567" s="41" t="s">
        <v>191</v>
      </c>
      <c r="B567" s="41" t="s">
        <v>75</v>
      </c>
      <c r="C567" s="41" t="s">
        <v>200</v>
      </c>
      <c r="D567" s="41" t="s">
        <v>251</v>
      </c>
      <c r="E567" s="41"/>
      <c r="F567" s="41"/>
      <c r="G567" s="42">
        <f>G568+G582+G586+G590</f>
        <v>17466.4</v>
      </c>
      <c r="H567" s="54">
        <f>H568+H582+H586+H590</f>
        <v>17056</v>
      </c>
      <c r="I567" s="54">
        <f>I568+I582+I586+I590</f>
        <v>17816</v>
      </c>
      <c r="J567" s="25"/>
    </row>
    <row r="568" spans="1:9" ht="32.25" customHeight="1">
      <c r="A568" s="272" t="s">
        <v>395</v>
      </c>
      <c r="B568" s="41" t="s">
        <v>75</v>
      </c>
      <c r="C568" s="41" t="s">
        <v>200</v>
      </c>
      <c r="D568" s="41" t="s">
        <v>251</v>
      </c>
      <c r="E568" s="41" t="s">
        <v>619</v>
      </c>
      <c r="F568" s="41"/>
      <c r="G568" s="42">
        <f>G569+G574</f>
        <v>17419.9</v>
      </c>
      <c r="H568" s="54">
        <f>H569+H574</f>
        <v>17056</v>
      </c>
      <c r="I568" s="54">
        <f>I569+I574</f>
        <v>17816</v>
      </c>
    </row>
    <row r="569" spans="1:9" ht="32.25" customHeight="1">
      <c r="A569" s="63" t="s">
        <v>293</v>
      </c>
      <c r="B569" s="39" t="s">
        <v>75</v>
      </c>
      <c r="C569" s="37" t="s">
        <v>615</v>
      </c>
      <c r="D569" s="37" t="s">
        <v>251</v>
      </c>
      <c r="E569" s="37" t="s">
        <v>360</v>
      </c>
      <c r="F569" s="41"/>
      <c r="G569" s="38">
        <f>G570</f>
        <v>9175</v>
      </c>
      <c r="H569" s="52">
        <f>H570</f>
        <v>9517</v>
      </c>
      <c r="I569" s="52">
        <f>I570</f>
        <v>9807</v>
      </c>
    </row>
    <row r="570" spans="1:9" ht="16.5" customHeight="1">
      <c r="A570" s="37" t="s">
        <v>614</v>
      </c>
      <c r="B570" s="37" t="s">
        <v>75</v>
      </c>
      <c r="C570" s="37" t="s">
        <v>200</v>
      </c>
      <c r="D570" s="37" t="s">
        <v>251</v>
      </c>
      <c r="E570" s="37" t="s">
        <v>361</v>
      </c>
      <c r="F570" s="37"/>
      <c r="G570" s="38">
        <f>G571+G572+G573</f>
        <v>9175</v>
      </c>
      <c r="H570" s="52">
        <f>H571+H572+H573</f>
        <v>9517</v>
      </c>
      <c r="I570" s="52">
        <f>I571+I572+I573</f>
        <v>9807</v>
      </c>
    </row>
    <row r="571" spans="1:9" ht="40.5">
      <c r="A571" s="37" t="s">
        <v>230</v>
      </c>
      <c r="B571" s="37" t="s">
        <v>75</v>
      </c>
      <c r="C571" s="37" t="s">
        <v>200</v>
      </c>
      <c r="D571" s="37" t="s">
        <v>251</v>
      </c>
      <c r="E571" s="37" t="s">
        <v>361</v>
      </c>
      <c r="F571" s="37" t="s">
        <v>81</v>
      </c>
      <c r="G571" s="38">
        <v>8347</v>
      </c>
      <c r="H571" s="52">
        <v>9150</v>
      </c>
      <c r="I571" s="52">
        <v>9440</v>
      </c>
    </row>
    <row r="572" spans="1:9" ht="15">
      <c r="A572" s="37" t="s">
        <v>231</v>
      </c>
      <c r="B572" s="37" t="s">
        <v>75</v>
      </c>
      <c r="C572" s="37" t="s">
        <v>200</v>
      </c>
      <c r="D572" s="37" t="s">
        <v>251</v>
      </c>
      <c r="E572" s="37" t="s">
        <v>361</v>
      </c>
      <c r="F572" s="37" t="s">
        <v>177</v>
      </c>
      <c r="G572" s="38">
        <v>796</v>
      </c>
      <c r="H572" s="52">
        <v>335</v>
      </c>
      <c r="I572" s="52">
        <v>335</v>
      </c>
    </row>
    <row r="573" spans="1:9" ht="15">
      <c r="A573" s="37" t="s">
        <v>79</v>
      </c>
      <c r="B573" s="37" t="s">
        <v>75</v>
      </c>
      <c r="C573" s="37" t="s">
        <v>200</v>
      </c>
      <c r="D573" s="37" t="s">
        <v>251</v>
      </c>
      <c r="E573" s="37" t="s">
        <v>361</v>
      </c>
      <c r="F573" s="37" t="s">
        <v>80</v>
      </c>
      <c r="G573" s="38">
        <v>32</v>
      </c>
      <c r="H573" s="52">
        <v>32</v>
      </c>
      <c r="I573" s="52">
        <v>32</v>
      </c>
    </row>
    <row r="574" spans="1:9" ht="45">
      <c r="A574" s="273" t="s">
        <v>362</v>
      </c>
      <c r="B574" s="37" t="s">
        <v>75</v>
      </c>
      <c r="C574" s="225" t="s">
        <v>200</v>
      </c>
      <c r="D574" s="225" t="s">
        <v>251</v>
      </c>
      <c r="E574" s="225" t="s">
        <v>363</v>
      </c>
      <c r="F574" s="225"/>
      <c r="G574" s="100">
        <f>G575+G579</f>
        <v>8244.9</v>
      </c>
      <c r="H574" s="98">
        <f>H575+H579</f>
        <v>7539</v>
      </c>
      <c r="I574" s="98">
        <f>I575+I579</f>
        <v>8009</v>
      </c>
    </row>
    <row r="575" spans="1:9" ht="27">
      <c r="A575" s="37" t="s">
        <v>614</v>
      </c>
      <c r="B575" s="37" t="s">
        <v>75</v>
      </c>
      <c r="C575" s="37" t="s">
        <v>200</v>
      </c>
      <c r="D575" s="37" t="s">
        <v>251</v>
      </c>
      <c r="E575" s="37" t="s">
        <v>364</v>
      </c>
      <c r="F575" s="37"/>
      <c r="G575" s="38">
        <f>G576+G577+G578</f>
        <v>8194.9</v>
      </c>
      <c r="H575" s="52">
        <f>H576+H577+H578</f>
        <v>7489</v>
      </c>
      <c r="I575" s="52">
        <f>I576+I577+I578</f>
        <v>7959</v>
      </c>
    </row>
    <row r="576" spans="1:9" ht="40.5">
      <c r="A576" s="37" t="s">
        <v>230</v>
      </c>
      <c r="B576" s="39" t="s">
        <v>75</v>
      </c>
      <c r="C576" s="37" t="s">
        <v>200</v>
      </c>
      <c r="D576" s="37" t="s">
        <v>251</v>
      </c>
      <c r="E576" s="37" t="s">
        <v>364</v>
      </c>
      <c r="F576" s="37" t="s">
        <v>81</v>
      </c>
      <c r="G576" s="38">
        <v>5837</v>
      </c>
      <c r="H576" s="52">
        <v>6040</v>
      </c>
      <c r="I576" s="52">
        <v>6510</v>
      </c>
    </row>
    <row r="577" spans="1:9" ht="15">
      <c r="A577" s="37" t="s">
        <v>231</v>
      </c>
      <c r="B577" s="37" t="s">
        <v>75</v>
      </c>
      <c r="C577" s="37" t="s">
        <v>200</v>
      </c>
      <c r="D577" s="37" t="s">
        <v>251</v>
      </c>
      <c r="E577" s="37" t="s">
        <v>364</v>
      </c>
      <c r="F577" s="37" t="s">
        <v>177</v>
      </c>
      <c r="G577" s="38">
        <v>2272.9</v>
      </c>
      <c r="H577" s="52">
        <v>1364</v>
      </c>
      <c r="I577" s="52">
        <v>1364</v>
      </c>
    </row>
    <row r="578" spans="1:9" ht="15">
      <c r="A578" s="37" t="s">
        <v>79</v>
      </c>
      <c r="B578" s="37" t="s">
        <v>75</v>
      </c>
      <c r="C578" s="37" t="s">
        <v>200</v>
      </c>
      <c r="D578" s="37" t="s">
        <v>251</v>
      </c>
      <c r="E578" s="37" t="s">
        <v>364</v>
      </c>
      <c r="F578" s="37" t="s">
        <v>80</v>
      </c>
      <c r="G578" s="38">
        <v>85</v>
      </c>
      <c r="H578" s="52">
        <v>85</v>
      </c>
      <c r="I578" s="52">
        <v>85</v>
      </c>
    </row>
    <row r="579" spans="1:9" ht="31.5">
      <c r="A579" s="274" t="s">
        <v>136</v>
      </c>
      <c r="B579" s="37" t="s">
        <v>75</v>
      </c>
      <c r="C579" s="225" t="s">
        <v>200</v>
      </c>
      <c r="D579" s="225" t="s">
        <v>251</v>
      </c>
      <c r="E579" s="225" t="s">
        <v>365</v>
      </c>
      <c r="F579" s="225"/>
      <c r="G579" s="100">
        <f>G580</f>
        <v>50</v>
      </c>
      <c r="H579" s="98">
        <f>H580</f>
        <v>50</v>
      </c>
      <c r="I579" s="98">
        <f>I580</f>
        <v>50</v>
      </c>
    </row>
    <row r="580" spans="1:9" ht="15">
      <c r="A580" s="37" t="s">
        <v>231</v>
      </c>
      <c r="B580" s="37" t="s">
        <v>75</v>
      </c>
      <c r="C580" s="37" t="s">
        <v>200</v>
      </c>
      <c r="D580" s="37" t="s">
        <v>251</v>
      </c>
      <c r="E580" s="37" t="s">
        <v>365</v>
      </c>
      <c r="F580" s="37" t="s">
        <v>177</v>
      </c>
      <c r="G580" s="38">
        <v>50</v>
      </c>
      <c r="H580" s="52">
        <v>50</v>
      </c>
      <c r="I580" s="52">
        <v>50</v>
      </c>
    </row>
    <row r="581" spans="1:9" ht="15" hidden="1">
      <c r="A581" s="275" t="s">
        <v>198</v>
      </c>
      <c r="B581" s="41"/>
      <c r="C581" s="41"/>
      <c r="D581" s="41"/>
      <c r="E581" s="41"/>
      <c r="F581" s="41"/>
      <c r="G581" s="46" t="e">
        <f>G582+#REF!+G586</f>
        <v>#REF!</v>
      </c>
      <c r="H581" s="46" t="e">
        <f>H582+#REF!+H586</f>
        <v>#REF!</v>
      </c>
      <c r="I581" s="46" t="e">
        <f>I582+#REF!+I586</f>
        <v>#REF!</v>
      </c>
    </row>
    <row r="582" spans="1:9" ht="39" customHeight="1">
      <c r="A582" s="276" t="s">
        <v>97</v>
      </c>
      <c r="B582" s="41" t="s">
        <v>75</v>
      </c>
      <c r="C582" s="37" t="s">
        <v>200</v>
      </c>
      <c r="D582" s="37" t="s">
        <v>251</v>
      </c>
      <c r="E582" s="39" t="s">
        <v>588</v>
      </c>
      <c r="F582" s="39"/>
      <c r="G582" s="40">
        <f aca="true" t="shared" si="53" ref="G582:I584">G583</f>
        <v>30</v>
      </c>
      <c r="H582" s="97">
        <f t="shared" si="53"/>
        <v>0</v>
      </c>
      <c r="I582" s="97">
        <f t="shared" si="53"/>
        <v>0</v>
      </c>
    </row>
    <row r="583" spans="1:9" ht="66.75" customHeight="1">
      <c r="A583" s="254" t="s">
        <v>586</v>
      </c>
      <c r="B583" s="41" t="s">
        <v>75</v>
      </c>
      <c r="C583" s="37" t="s">
        <v>200</v>
      </c>
      <c r="D583" s="37" t="s">
        <v>251</v>
      </c>
      <c r="E583" s="225" t="s">
        <v>587</v>
      </c>
      <c r="F583" s="225"/>
      <c r="G583" s="100">
        <f t="shared" si="53"/>
        <v>30</v>
      </c>
      <c r="H583" s="98">
        <f t="shared" si="53"/>
        <v>0</v>
      </c>
      <c r="I583" s="98">
        <f t="shared" si="53"/>
        <v>0</v>
      </c>
    </row>
    <row r="584" spans="1:9" ht="15">
      <c r="A584" s="37" t="s">
        <v>607</v>
      </c>
      <c r="B584" s="37" t="s">
        <v>75</v>
      </c>
      <c r="C584" s="37" t="s">
        <v>200</v>
      </c>
      <c r="D584" s="37" t="s">
        <v>251</v>
      </c>
      <c r="E584" s="37" t="s">
        <v>587</v>
      </c>
      <c r="F584" s="37"/>
      <c r="G584" s="38">
        <f t="shared" si="53"/>
        <v>30</v>
      </c>
      <c r="H584" s="52">
        <f t="shared" si="53"/>
        <v>0</v>
      </c>
      <c r="I584" s="52">
        <f t="shared" si="53"/>
        <v>0</v>
      </c>
    </row>
    <row r="585" spans="1:9" ht="15">
      <c r="A585" s="37" t="s">
        <v>176</v>
      </c>
      <c r="B585" s="37" t="s">
        <v>75</v>
      </c>
      <c r="C585" s="37" t="s">
        <v>200</v>
      </c>
      <c r="D585" s="37" t="s">
        <v>251</v>
      </c>
      <c r="E585" s="37" t="s">
        <v>587</v>
      </c>
      <c r="F585" s="37" t="s">
        <v>613</v>
      </c>
      <c r="G585" s="43">
        <v>30</v>
      </c>
      <c r="H585" s="53"/>
      <c r="I585" s="53"/>
    </row>
    <row r="586" spans="1:9" ht="27">
      <c r="A586" s="207" t="s">
        <v>148</v>
      </c>
      <c r="B586" s="39" t="s">
        <v>75</v>
      </c>
      <c r="C586" s="39" t="s">
        <v>200</v>
      </c>
      <c r="D586" s="39" t="s">
        <v>251</v>
      </c>
      <c r="E586" s="39" t="s">
        <v>565</v>
      </c>
      <c r="F586" s="39"/>
      <c r="G586" s="42">
        <f aca="true" t="shared" si="54" ref="G586:I588">G587</f>
        <v>9</v>
      </c>
      <c r="H586" s="54">
        <f t="shared" si="54"/>
        <v>0</v>
      </c>
      <c r="I586" s="54">
        <f t="shared" si="54"/>
        <v>0</v>
      </c>
    </row>
    <row r="587" spans="1:9" ht="41.25">
      <c r="A587" s="214" t="s">
        <v>285</v>
      </c>
      <c r="B587" s="37" t="s">
        <v>75</v>
      </c>
      <c r="C587" s="37" t="s">
        <v>200</v>
      </c>
      <c r="D587" s="37" t="s">
        <v>251</v>
      </c>
      <c r="E587" s="37" t="s">
        <v>698</v>
      </c>
      <c r="F587" s="37"/>
      <c r="G587" s="38">
        <f t="shared" si="54"/>
        <v>9</v>
      </c>
      <c r="H587" s="52">
        <f t="shared" si="54"/>
        <v>0</v>
      </c>
      <c r="I587" s="52">
        <f t="shared" si="54"/>
        <v>0</v>
      </c>
    </row>
    <row r="588" spans="1:9" ht="27">
      <c r="A588" s="37" t="s">
        <v>497</v>
      </c>
      <c r="B588" s="37" t="s">
        <v>75</v>
      </c>
      <c r="C588" s="37" t="s">
        <v>200</v>
      </c>
      <c r="D588" s="37" t="s">
        <v>251</v>
      </c>
      <c r="E588" s="37" t="s">
        <v>502</v>
      </c>
      <c r="F588" s="37"/>
      <c r="G588" s="38">
        <f t="shared" si="54"/>
        <v>9</v>
      </c>
      <c r="H588" s="52">
        <f t="shared" si="54"/>
        <v>0</v>
      </c>
      <c r="I588" s="52">
        <f t="shared" si="54"/>
        <v>0</v>
      </c>
    </row>
    <row r="589" spans="1:9" ht="15">
      <c r="A589" s="37" t="s">
        <v>231</v>
      </c>
      <c r="B589" s="37" t="s">
        <v>75</v>
      </c>
      <c r="C589" s="37" t="s">
        <v>200</v>
      </c>
      <c r="D589" s="37" t="s">
        <v>251</v>
      </c>
      <c r="E589" s="37" t="s">
        <v>502</v>
      </c>
      <c r="F589" s="37" t="s">
        <v>177</v>
      </c>
      <c r="G589" s="43">
        <v>9</v>
      </c>
      <c r="H589" s="53"/>
      <c r="I589" s="53"/>
    </row>
    <row r="590" spans="1:9" ht="27.75">
      <c r="A590" s="213" t="s">
        <v>122</v>
      </c>
      <c r="B590" s="39" t="s">
        <v>75</v>
      </c>
      <c r="C590" s="37" t="s">
        <v>200</v>
      </c>
      <c r="D590" s="37" t="s">
        <v>251</v>
      </c>
      <c r="E590" s="39" t="s">
        <v>32</v>
      </c>
      <c r="F590" s="39"/>
      <c r="G590" s="99">
        <f aca="true" t="shared" si="55" ref="G590:I592">G591</f>
        <v>7.5</v>
      </c>
      <c r="H590" s="99">
        <f t="shared" si="55"/>
        <v>0</v>
      </c>
      <c r="I590" s="99">
        <f t="shared" si="55"/>
        <v>0</v>
      </c>
    </row>
    <row r="591" spans="1:9" ht="54">
      <c r="A591" s="227" t="s">
        <v>273</v>
      </c>
      <c r="B591" s="39" t="s">
        <v>75</v>
      </c>
      <c r="C591" s="37" t="s">
        <v>200</v>
      </c>
      <c r="D591" s="37" t="s">
        <v>251</v>
      </c>
      <c r="E591" s="39" t="s">
        <v>465</v>
      </c>
      <c r="F591" s="39"/>
      <c r="G591" s="99">
        <f t="shared" si="55"/>
        <v>7.5</v>
      </c>
      <c r="H591" s="99">
        <f t="shared" si="55"/>
        <v>0</v>
      </c>
      <c r="I591" s="99">
        <f t="shared" si="55"/>
        <v>0</v>
      </c>
    </row>
    <row r="592" spans="1:9" ht="15">
      <c r="A592" s="37" t="s">
        <v>123</v>
      </c>
      <c r="B592" s="37" t="s">
        <v>75</v>
      </c>
      <c r="C592" s="37" t="s">
        <v>200</v>
      </c>
      <c r="D592" s="37" t="s">
        <v>251</v>
      </c>
      <c r="E592" s="37" t="s">
        <v>277</v>
      </c>
      <c r="F592" s="37"/>
      <c r="G592" s="43">
        <f t="shared" si="55"/>
        <v>7.5</v>
      </c>
      <c r="H592" s="53">
        <f t="shared" si="55"/>
        <v>0</v>
      </c>
      <c r="I592" s="53">
        <f t="shared" si="55"/>
        <v>0</v>
      </c>
    </row>
    <row r="593" spans="1:9" ht="15">
      <c r="A593" s="37" t="s">
        <v>231</v>
      </c>
      <c r="B593" s="37" t="s">
        <v>75</v>
      </c>
      <c r="C593" s="37" t="s">
        <v>200</v>
      </c>
      <c r="D593" s="37" t="s">
        <v>251</v>
      </c>
      <c r="E593" s="37" t="s">
        <v>277</v>
      </c>
      <c r="F593" s="37" t="s">
        <v>177</v>
      </c>
      <c r="G593" s="43">
        <v>7.5</v>
      </c>
      <c r="H593" s="43"/>
      <c r="I593" s="43"/>
    </row>
    <row r="594" spans="1:9" ht="15">
      <c r="A594" s="41" t="s">
        <v>192</v>
      </c>
      <c r="B594" s="41" t="s">
        <v>75</v>
      </c>
      <c r="C594" s="41" t="s">
        <v>200</v>
      </c>
      <c r="D594" s="41" t="s">
        <v>194</v>
      </c>
      <c r="E594" s="41"/>
      <c r="F594" s="41"/>
      <c r="G594" s="46">
        <f aca="true" t="shared" si="56" ref="G594:I595">G595</f>
        <v>3356.276</v>
      </c>
      <c r="H594" s="46">
        <f t="shared" si="56"/>
        <v>3356.276</v>
      </c>
      <c r="I594" s="46">
        <f t="shared" si="56"/>
        <v>3356.276</v>
      </c>
    </row>
    <row r="595" spans="1:9" ht="45" customHeight="1">
      <c r="A595" s="272" t="s">
        <v>395</v>
      </c>
      <c r="B595" s="41" t="s">
        <v>75</v>
      </c>
      <c r="C595" s="39" t="s">
        <v>200</v>
      </c>
      <c r="D595" s="39" t="s">
        <v>194</v>
      </c>
      <c r="E595" s="39" t="s">
        <v>619</v>
      </c>
      <c r="F595" s="39"/>
      <c r="G595" s="40">
        <f t="shared" si="56"/>
        <v>3356.276</v>
      </c>
      <c r="H595" s="97">
        <f t="shared" si="56"/>
        <v>3356.276</v>
      </c>
      <c r="I595" s="97">
        <f t="shared" si="56"/>
        <v>3356.276</v>
      </c>
    </row>
    <row r="596" spans="1:9" ht="60">
      <c r="A596" s="273" t="s">
        <v>366</v>
      </c>
      <c r="B596" s="41" t="s">
        <v>75</v>
      </c>
      <c r="C596" s="225" t="s">
        <v>200</v>
      </c>
      <c r="D596" s="225" t="s">
        <v>194</v>
      </c>
      <c r="E596" s="225" t="s">
        <v>400</v>
      </c>
      <c r="F596" s="225"/>
      <c r="G596" s="100">
        <f>G597+G599</f>
        <v>3356.276</v>
      </c>
      <c r="H596" s="76">
        <f>H597+H599</f>
        <v>3356.276</v>
      </c>
      <c r="I596" s="76">
        <f>I597+I599</f>
        <v>3356.276</v>
      </c>
    </row>
    <row r="597" spans="1:9" ht="45">
      <c r="A597" s="63" t="s">
        <v>240</v>
      </c>
      <c r="B597" s="37" t="s">
        <v>75</v>
      </c>
      <c r="C597" s="37" t="s">
        <v>200</v>
      </c>
      <c r="D597" s="37" t="s">
        <v>194</v>
      </c>
      <c r="E597" s="37" t="s">
        <v>239</v>
      </c>
      <c r="F597" s="37"/>
      <c r="G597" s="38">
        <f>G598</f>
        <v>24.276</v>
      </c>
      <c r="H597" s="34">
        <f>H598</f>
        <v>24.276</v>
      </c>
      <c r="I597" s="34">
        <f>I598</f>
        <v>24.276</v>
      </c>
    </row>
    <row r="598" spans="1:9" ht="40.5">
      <c r="A598" s="37" t="s">
        <v>230</v>
      </c>
      <c r="B598" s="37" t="s">
        <v>75</v>
      </c>
      <c r="C598" s="37" t="s">
        <v>200</v>
      </c>
      <c r="D598" s="37" t="s">
        <v>194</v>
      </c>
      <c r="E598" s="37" t="s">
        <v>239</v>
      </c>
      <c r="F598" s="37" t="s">
        <v>81</v>
      </c>
      <c r="G598" s="38">
        <v>24.276</v>
      </c>
      <c r="H598" s="34">
        <v>24.276</v>
      </c>
      <c r="I598" s="34">
        <v>24.276</v>
      </c>
    </row>
    <row r="599" spans="1:9" ht="27">
      <c r="A599" s="37" t="s">
        <v>614</v>
      </c>
      <c r="B599" s="37" t="s">
        <v>75</v>
      </c>
      <c r="C599" s="37" t="s">
        <v>200</v>
      </c>
      <c r="D599" s="37" t="s">
        <v>194</v>
      </c>
      <c r="E599" s="37" t="s">
        <v>368</v>
      </c>
      <c r="F599" s="37"/>
      <c r="G599" s="38">
        <f>G600+G601+G602</f>
        <v>3332</v>
      </c>
      <c r="H599" s="52">
        <f>H600+H601+H602</f>
        <v>3332</v>
      </c>
      <c r="I599" s="52">
        <f>I600+I601+I602</f>
        <v>3332</v>
      </c>
    </row>
    <row r="600" spans="1:9" ht="40.5">
      <c r="A600" s="37" t="s">
        <v>230</v>
      </c>
      <c r="B600" s="37" t="s">
        <v>75</v>
      </c>
      <c r="C600" s="37" t="s">
        <v>200</v>
      </c>
      <c r="D600" s="37" t="s">
        <v>194</v>
      </c>
      <c r="E600" s="37" t="s">
        <v>368</v>
      </c>
      <c r="F600" s="37" t="s">
        <v>81</v>
      </c>
      <c r="G600" s="38">
        <v>3211</v>
      </c>
      <c r="H600" s="52">
        <v>3211</v>
      </c>
      <c r="I600" s="52">
        <v>3211</v>
      </c>
    </row>
    <row r="601" spans="1:9" ht="15">
      <c r="A601" s="37" t="s">
        <v>231</v>
      </c>
      <c r="B601" s="41" t="s">
        <v>75</v>
      </c>
      <c r="C601" s="37" t="s">
        <v>200</v>
      </c>
      <c r="D601" s="37" t="s">
        <v>194</v>
      </c>
      <c r="E601" s="37" t="s">
        <v>368</v>
      </c>
      <c r="F601" s="37" t="s">
        <v>177</v>
      </c>
      <c r="G601" s="38">
        <v>108</v>
      </c>
      <c r="H601" s="52">
        <v>108</v>
      </c>
      <c r="I601" s="52">
        <v>108</v>
      </c>
    </row>
    <row r="602" spans="1:9" ht="15">
      <c r="A602" s="37" t="s">
        <v>79</v>
      </c>
      <c r="B602" s="37" t="s">
        <v>75</v>
      </c>
      <c r="C602" s="37" t="s">
        <v>200</v>
      </c>
      <c r="D602" s="37" t="s">
        <v>194</v>
      </c>
      <c r="E602" s="37" t="s">
        <v>368</v>
      </c>
      <c r="F602" s="37" t="s">
        <v>80</v>
      </c>
      <c r="G602" s="38">
        <v>13</v>
      </c>
      <c r="H602" s="52">
        <v>13</v>
      </c>
      <c r="I602" s="52">
        <v>13</v>
      </c>
    </row>
    <row r="603" spans="1:9" ht="15">
      <c r="A603" s="249" t="s">
        <v>205</v>
      </c>
      <c r="B603" s="41" t="s">
        <v>75</v>
      </c>
      <c r="C603" s="41">
        <v>10</v>
      </c>
      <c r="D603" s="41"/>
      <c r="E603" s="41"/>
      <c r="F603" s="41"/>
      <c r="G603" s="42">
        <f>G604</f>
        <v>1068.5430000000001</v>
      </c>
      <c r="H603" s="42">
        <f>H604</f>
        <v>1068.5430000000001</v>
      </c>
      <c r="I603" s="42">
        <f>I604</f>
        <v>1068.5430000000001</v>
      </c>
    </row>
    <row r="604" spans="1:9" ht="15">
      <c r="A604" s="249" t="s">
        <v>208</v>
      </c>
      <c r="B604" s="41" t="s">
        <v>75</v>
      </c>
      <c r="C604" s="41">
        <v>10</v>
      </c>
      <c r="D604" s="41" t="s">
        <v>193</v>
      </c>
      <c r="E604" s="41"/>
      <c r="F604" s="41"/>
      <c r="G604" s="42">
        <f>G605+G610</f>
        <v>1068.5430000000001</v>
      </c>
      <c r="H604" s="42">
        <f>H605+H610</f>
        <v>1068.5430000000001</v>
      </c>
      <c r="I604" s="42">
        <f>I605+I610</f>
        <v>1068.5430000000001</v>
      </c>
    </row>
    <row r="605" spans="1:9" ht="31.5">
      <c r="A605" s="266" t="s">
        <v>31</v>
      </c>
      <c r="B605" s="41" t="s">
        <v>75</v>
      </c>
      <c r="C605" s="39">
        <v>10</v>
      </c>
      <c r="D605" s="39" t="s">
        <v>193</v>
      </c>
      <c r="E605" s="39" t="s">
        <v>50</v>
      </c>
      <c r="F605" s="39"/>
      <c r="G605" s="40">
        <f aca="true" t="shared" si="57" ref="G605:I606">G606</f>
        <v>95</v>
      </c>
      <c r="H605" s="36">
        <f t="shared" si="57"/>
        <v>95</v>
      </c>
      <c r="I605" s="36">
        <f t="shared" si="57"/>
        <v>95</v>
      </c>
    </row>
    <row r="606" spans="1:9" ht="42.75">
      <c r="A606" s="206" t="s">
        <v>357</v>
      </c>
      <c r="B606" s="37" t="s">
        <v>75</v>
      </c>
      <c r="C606" s="37">
        <v>10</v>
      </c>
      <c r="D606" s="37" t="s">
        <v>193</v>
      </c>
      <c r="E606" s="37" t="s">
        <v>51</v>
      </c>
      <c r="F606" s="37"/>
      <c r="G606" s="38">
        <f t="shared" si="57"/>
        <v>95</v>
      </c>
      <c r="H606" s="34">
        <f t="shared" si="57"/>
        <v>95</v>
      </c>
      <c r="I606" s="34">
        <f t="shared" si="57"/>
        <v>95</v>
      </c>
    </row>
    <row r="607" spans="1:9" ht="54.75" customHeight="1">
      <c r="A607" s="217" t="s">
        <v>548</v>
      </c>
      <c r="B607" s="37" t="s">
        <v>75</v>
      </c>
      <c r="C607" s="37">
        <v>10</v>
      </c>
      <c r="D607" s="37" t="s">
        <v>193</v>
      </c>
      <c r="E607" s="217" t="s">
        <v>184</v>
      </c>
      <c r="F607" s="37"/>
      <c r="G607" s="38">
        <f>G609</f>
        <v>95</v>
      </c>
      <c r="H607" s="34">
        <f>H609</f>
        <v>95</v>
      </c>
      <c r="I607" s="34">
        <f>I609</f>
        <v>95</v>
      </c>
    </row>
    <row r="608" spans="1:9" ht="15" hidden="1">
      <c r="A608" s="37" t="s">
        <v>254</v>
      </c>
      <c r="B608" s="37"/>
      <c r="C608" s="37"/>
      <c r="D608" s="37"/>
      <c r="E608" s="37"/>
      <c r="F608" s="37"/>
      <c r="G608" s="43"/>
      <c r="H608" s="33"/>
      <c r="I608" s="33"/>
    </row>
    <row r="609" spans="1:9" ht="15">
      <c r="A609" s="217" t="s">
        <v>433</v>
      </c>
      <c r="B609" s="37" t="s">
        <v>75</v>
      </c>
      <c r="C609" s="37">
        <v>10</v>
      </c>
      <c r="D609" s="37" t="s">
        <v>193</v>
      </c>
      <c r="E609" s="217" t="s">
        <v>184</v>
      </c>
      <c r="F609" s="37" t="s">
        <v>78</v>
      </c>
      <c r="G609" s="43">
        <v>95</v>
      </c>
      <c r="H609" s="33">
        <v>95</v>
      </c>
      <c r="I609" s="33">
        <v>95</v>
      </c>
    </row>
    <row r="610" spans="1:9" ht="28.5">
      <c r="A610" s="272" t="s">
        <v>395</v>
      </c>
      <c r="B610" s="41" t="s">
        <v>75</v>
      </c>
      <c r="C610" s="224" t="s">
        <v>77</v>
      </c>
      <c r="D610" s="224" t="s">
        <v>193</v>
      </c>
      <c r="E610" s="224" t="s">
        <v>619</v>
      </c>
      <c r="F610" s="39"/>
      <c r="G610" s="40">
        <f aca="true" t="shared" si="58" ref="G610:I611">G611</f>
        <v>973.543</v>
      </c>
      <c r="H610" s="36">
        <f t="shared" si="58"/>
        <v>973.543</v>
      </c>
      <c r="I610" s="36">
        <f t="shared" si="58"/>
        <v>973.543</v>
      </c>
    </row>
    <row r="611" spans="1:9" ht="60">
      <c r="A611" s="273" t="s">
        <v>366</v>
      </c>
      <c r="B611" s="37" t="s">
        <v>75</v>
      </c>
      <c r="C611" s="217" t="s">
        <v>77</v>
      </c>
      <c r="D611" s="217" t="s">
        <v>193</v>
      </c>
      <c r="E611" s="217" t="s">
        <v>400</v>
      </c>
      <c r="F611" s="37"/>
      <c r="G611" s="38">
        <f t="shared" si="58"/>
        <v>973.543</v>
      </c>
      <c r="H611" s="34">
        <f t="shared" si="58"/>
        <v>973.543</v>
      </c>
      <c r="I611" s="34">
        <f t="shared" si="58"/>
        <v>973.543</v>
      </c>
    </row>
    <row r="612" spans="1:9" ht="27.75">
      <c r="A612" s="217" t="s">
        <v>236</v>
      </c>
      <c r="B612" s="37" t="s">
        <v>75</v>
      </c>
      <c r="C612" s="217" t="s">
        <v>77</v>
      </c>
      <c r="D612" s="217" t="s">
        <v>193</v>
      </c>
      <c r="E612" s="217" t="s">
        <v>367</v>
      </c>
      <c r="F612" s="37"/>
      <c r="G612" s="38">
        <f>G614+G613</f>
        <v>973.543</v>
      </c>
      <c r="H612" s="34">
        <f>H614+H613</f>
        <v>973.543</v>
      </c>
      <c r="I612" s="34">
        <f>I614+I613</f>
        <v>973.543</v>
      </c>
    </row>
    <row r="613" spans="1:9" ht="15">
      <c r="A613" s="37" t="s">
        <v>231</v>
      </c>
      <c r="B613" s="37" t="s">
        <v>75</v>
      </c>
      <c r="C613" s="37" t="s">
        <v>77</v>
      </c>
      <c r="D613" s="37" t="s">
        <v>193</v>
      </c>
      <c r="E613" s="217" t="s">
        <v>367</v>
      </c>
      <c r="F613" s="37" t="s">
        <v>177</v>
      </c>
      <c r="G613" s="38">
        <v>2</v>
      </c>
      <c r="H613" s="34">
        <v>2</v>
      </c>
      <c r="I613" s="34">
        <v>2</v>
      </c>
    </row>
    <row r="614" spans="1:9" ht="15">
      <c r="A614" s="217" t="s">
        <v>433</v>
      </c>
      <c r="B614" s="37" t="s">
        <v>75</v>
      </c>
      <c r="C614" s="37" t="s">
        <v>77</v>
      </c>
      <c r="D614" s="37" t="s">
        <v>193</v>
      </c>
      <c r="E614" s="217" t="s">
        <v>367</v>
      </c>
      <c r="F614" s="37" t="s">
        <v>78</v>
      </c>
      <c r="G614" s="43">
        <v>971.543</v>
      </c>
      <c r="H614" s="33">
        <v>971.543</v>
      </c>
      <c r="I614" s="33">
        <v>971.543</v>
      </c>
    </row>
    <row r="615" spans="1:9" ht="15">
      <c r="A615" s="41" t="s">
        <v>225</v>
      </c>
      <c r="B615" s="41" t="s">
        <v>75</v>
      </c>
      <c r="C615" s="41" t="s">
        <v>76</v>
      </c>
      <c r="D615" s="37"/>
      <c r="E615" s="37"/>
      <c r="F615" s="37"/>
      <c r="G615" s="42">
        <f aca="true" t="shared" si="59" ref="G615:I619">G616</f>
        <v>605</v>
      </c>
      <c r="H615" s="42">
        <f t="shared" si="59"/>
        <v>330</v>
      </c>
      <c r="I615" s="42">
        <f t="shared" si="59"/>
        <v>370</v>
      </c>
    </row>
    <row r="616" spans="1:9" ht="15">
      <c r="A616" s="39" t="s">
        <v>226</v>
      </c>
      <c r="B616" s="41" t="s">
        <v>75</v>
      </c>
      <c r="C616" s="41">
        <v>11</v>
      </c>
      <c r="D616" s="41" t="s">
        <v>252</v>
      </c>
      <c r="E616" s="41"/>
      <c r="F616" s="37"/>
      <c r="G616" s="42">
        <f>G617+G621</f>
        <v>605</v>
      </c>
      <c r="H616" s="42">
        <f t="shared" si="59"/>
        <v>330</v>
      </c>
      <c r="I616" s="42">
        <f t="shared" si="59"/>
        <v>370</v>
      </c>
    </row>
    <row r="617" spans="1:9" ht="41.25">
      <c r="A617" s="248" t="s">
        <v>348</v>
      </c>
      <c r="B617" s="41" t="s">
        <v>75</v>
      </c>
      <c r="C617" s="225">
        <v>11</v>
      </c>
      <c r="D617" s="225" t="s">
        <v>252</v>
      </c>
      <c r="E617" s="225" t="s">
        <v>673</v>
      </c>
      <c r="F617" s="225"/>
      <c r="G617" s="100">
        <f>G618</f>
        <v>300</v>
      </c>
      <c r="H617" s="100">
        <f t="shared" si="59"/>
        <v>330</v>
      </c>
      <c r="I617" s="100">
        <f t="shared" si="59"/>
        <v>370</v>
      </c>
    </row>
    <row r="618" spans="1:9" ht="54.75">
      <c r="A618" s="214" t="s">
        <v>676</v>
      </c>
      <c r="B618" s="37" t="s">
        <v>75</v>
      </c>
      <c r="C618" s="37" t="s">
        <v>76</v>
      </c>
      <c r="D618" s="37" t="s">
        <v>252</v>
      </c>
      <c r="E618" s="37" t="s">
        <v>677</v>
      </c>
      <c r="F618" s="37"/>
      <c r="G618" s="38">
        <f>G619</f>
        <v>300</v>
      </c>
      <c r="H618" s="38">
        <f t="shared" si="59"/>
        <v>330</v>
      </c>
      <c r="I618" s="38">
        <f t="shared" si="59"/>
        <v>370</v>
      </c>
    </row>
    <row r="619" spans="1:9" ht="41.25">
      <c r="A619" s="246" t="s">
        <v>616</v>
      </c>
      <c r="B619" s="37" t="s">
        <v>75</v>
      </c>
      <c r="C619" s="37" t="s">
        <v>76</v>
      </c>
      <c r="D619" s="37" t="s">
        <v>252</v>
      </c>
      <c r="E619" s="37" t="s">
        <v>524</v>
      </c>
      <c r="F619" s="37"/>
      <c r="G619" s="43">
        <f>G620</f>
        <v>300</v>
      </c>
      <c r="H619" s="53">
        <f t="shared" si="59"/>
        <v>330</v>
      </c>
      <c r="I619" s="53">
        <f t="shared" si="59"/>
        <v>370</v>
      </c>
    </row>
    <row r="620" spans="1:9" ht="15">
      <c r="A620" s="37" t="s">
        <v>231</v>
      </c>
      <c r="B620" s="225" t="s">
        <v>75</v>
      </c>
      <c r="C620" s="37" t="s">
        <v>76</v>
      </c>
      <c r="D620" s="37" t="s">
        <v>252</v>
      </c>
      <c r="E620" s="37" t="s">
        <v>524</v>
      </c>
      <c r="F620" s="37" t="s">
        <v>177</v>
      </c>
      <c r="G620" s="43">
        <v>300</v>
      </c>
      <c r="H620" s="53">
        <v>330</v>
      </c>
      <c r="I620" s="53">
        <v>370</v>
      </c>
    </row>
    <row r="621" spans="1:9" ht="15">
      <c r="A621" s="205" t="s">
        <v>128</v>
      </c>
      <c r="B621" s="39" t="s">
        <v>75</v>
      </c>
      <c r="C621" s="41" t="s">
        <v>76</v>
      </c>
      <c r="D621" s="41" t="s">
        <v>252</v>
      </c>
      <c r="E621" s="41" t="s">
        <v>551</v>
      </c>
      <c r="F621" s="41"/>
      <c r="G621" s="46">
        <f>G622</f>
        <v>305</v>
      </c>
      <c r="H621" s="53"/>
      <c r="I621" s="53"/>
    </row>
    <row r="622" spans="1:9" ht="15">
      <c r="A622" s="206" t="s">
        <v>552</v>
      </c>
      <c r="B622" s="39" t="s">
        <v>75</v>
      </c>
      <c r="C622" s="41" t="s">
        <v>76</v>
      </c>
      <c r="D622" s="41" t="s">
        <v>252</v>
      </c>
      <c r="E622" s="41" t="s">
        <v>553</v>
      </c>
      <c r="F622" s="41"/>
      <c r="G622" s="46">
        <f>G623</f>
        <v>305</v>
      </c>
      <c r="H622" s="53"/>
      <c r="I622" s="53"/>
    </row>
    <row r="623" spans="1:9" ht="41.25">
      <c r="A623" s="246" t="s">
        <v>616</v>
      </c>
      <c r="B623" s="225" t="s">
        <v>75</v>
      </c>
      <c r="C623" s="37" t="s">
        <v>76</v>
      </c>
      <c r="D623" s="37" t="s">
        <v>252</v>
      </c>
      <c r="E623" s="37" t="s">
        <v>487</v>
      </c>
      <c r="F623" s="37"/>
      <c r="G623" s="43">
        <f>G624</f>
        <v>305</v>
      </c>
      <c r="H623" s="53"/>
      <c r="I623" s="53"/>
    </row>
    <row r="624" spans="1:9" ht="15">
      <c r="A624" s="37" t="s">
        <v>231</v>
      </c>
      <c r="B624" s="225" t="s">
        <v>75</v>
      </c>
      <c r="C624" s="37" t="s">
        <v>76</v>
      </c>
      <c r="D624" s="37" t="s">
        <v>252</v>
      </c>
      <c r="E624" s="37" t="s">
        <v>487</v>
      </c>
      <c r="F624" s="37" t="s">
        <v>177</v>
      </c>
      <c r="G624" s="43">
        <v>305</v>
      </c>
      <c r="H624" s="53"/>
      <c r="I624" s="53"/>
    </row>
    <row r="625" spans="1:9" ht="15">
      <c r="A625" s="277" t="s">
        <v>648</v>
      </c>
      <c r="B625" s="278"/>
      <c r="C625" s="278"/>
      <c r="D625" s="278"/>
      <c r="E625" s="278"/>
      <c r="F625" s="278"/>
      <c r="G625" s="46">
        <f>G10+G262+G401+G531</f>
        <v>338155.754</v>
      </c>
      <c r="H625" s="46" t="e">
        <f>H10+H262+H401+H531</f>
        <v>#REF!</v>
      </c>
      <c r="I625" s="46">
        <f>I10+I262+I401+I531</f>
        <v>286516.112</v>
      </c>
    </row>
    <row r="626" spans="1:7" ht="15">
      <c r="A626" s="326"/>
      <c r="B626" s="326"/>
      <c r="C626" s="326"/>
      <c r="D626" s="326"/>
      <c r="E626" s="326"/>
      <c r="F626" s="326"/>
      <c r="G626" s="326"/>
    </row>
    <row r="627" spans="1:7" ht="15">
      <c r="A627" s="326"/>
      <c r="B627" s="326"/>
      <c r="C627" s="326"/>
      <c r="D627" s="326"/>
      <c r="E627" s="326"/>
      <c r="F627" s="326"/>
      <c r="G627" s="326"/>
    </row>
    <row r="628" spans="1:7" ht="15">
      <c r="A628" s="326"/>
      <c r="B628" s="326"/>
      <c r="C628" s="326"/>
      <c r="D628" s="326"/>
      <c r="E628" s="326"/>
      <c r="F628" s="326"/>
      <c r="G628" s="326"/>
    </row>
    <row r="629" spans="1:7" ht="15">
      <c r="A629" s="326"/>
      <c r="B629" s="326"/>
      <c r="C629" s="326"/>
      <c r="D629" s="326"/>
      <c r="E629" s="326"/>
      <c r="F629" s="326"/>
      <c r="G629" s="326"/>
    </row>
    <row r="630" spans="1:7" ht="15">
      <c r="A630" s="326"/>
      <c r="B630" s="326"/>
      <c r="C630" s="326"/>
      <c r="D630" s="326"/>
      <c r="E630" s="326"/>
      <c r="F630" s="326"/>
      <c r="G630" s="326"/>
    </row>
    <row r="631" spans="1:7" ht="15">
      <c r="A631" s="326"/>
      <c r="B631" s="326"/>
      <c r="C631" s="326"/>
      <c r="D631" s="326"/>
      <c r="E631" s="326"/>
      <c r="F631" s="326"/>
      <c r="G631" s="326"/>
    </row>
    <row r="632" spans="1:7" ht="15">
      <c r="A632" s="326"/>
      <c r="B632" s="326"/>
      <c r="C632" s="326"/>
      <c r="D632" s="326"/>
      <c r="E632" s="326"/>
      <c r="F632" s="326"/>
      <c r="G632" s="326"/>
    </row>
    <row r="633" spans="1:7" ht="15">
      <c r="A633" s="326"/>
      <c r="B633" s="326"/>
      <c r="C633" s="326"/>
      <c r="D633" s="326"/>
      <c r="E633" s="326"/>
      <c r="F633" s="326"/>
      <c r="G633" s="326"/>
    </row>
    <row r="634" spans="1:7" ht="15">
      <c r="A634" s="326"/>
      <c r="B634" s="326"/>
      <c r="C634" s="326"/>
      <c r="D634" s="326"/>
      <c r="E634" s="326"/>
      <c r="F634" s="326"/>
      <c r="G634" s="326"/>
    </row>
    <row r="635" spans="1:7" ht="15">
      <c r="A635" s="326"/>
      <c r="B635" s="326"/>
      <c r="C635" s="326"/>
      <c r="D635" s="326"/>
      <c r="E635" s="326"/>
      <c r="F635" s="326"/>
      <c r="G635" s="326"/>
    </row>
    <row r="636" spans="1:7" ht="15">
      <c r="A636" s="326"/>
      <c r="B636" s="326"/>
      <c r="C636" s="326"/>
      <c r="D636" s="326"/>
      <c r="E636" s="326"/>
      <c r="F636" s="326"/>
      <c r="G636" s="326"/>
    </row>
    <row r="637" spans="1:7" ht="15">
      <c r="A637" s="326"/>
      <c r="B637" s="326"/>
      <c r="C637" s="326"/>
      <c r="D637" s="326"/>
      <c r="E637" s="326"/>
      <c r="F637" s="326"/>
      <c r="G637" s="326"/>
    </row>
    <row r="638" spans="1:7" ht="15">
      <c r="A638" s="326"/>
      <c r="B638" s="326"/>
      <c r="C638" s="326"/>
      <c r="D638" s="326"/>
      <c r="E638" s="326"/>
      <c r="F638" s="326"/>
      <c r="G638" s="326"/>
    </row>
    <row r="639" spans="1:7" ht="15">
      <c r="A639" s="326"/>
      <c r="B639" s="326"/>
      <c r="C639" s="326"/>
      <c r="D639" s="326"/>
      <c r="E639" s="326"/>
      <c r="F639" s="326"/>
      <c r="G639" s="326"/>
    </row>
    <row r="640" spans="1:7" ht="15">
      <c r="A640" s="326"/>
      <c r="B640" s="326"/>
      <c r="C640" s="326"/>
      <c r="D640" s="326"/>
      <c r="E640" s="326"/>
      <c r="F640" s="326"/>
      <c r="G640" s="326"/>
    </row>
    <row r="641" spans="1:7" ht="15">
      <c r="A641" s="326"/>
      <c r="B641" s="326"/>
      <c r="C641" s="326"/>
      <c r="D641" s="326"/>
      <c r="E641" s="326"/>
      <c r="F641" s="326"/>
      <c r="G641" s="326"/>
    </row>
    <row r="642" spans="1:7" ht="15">
      <c r="A642" s="326"/>
      <c r="B642" s="326"/>
      <c r="C642" s="326"/>
      <c r="D642" s="326"/>
      <c r="E642" s="326"/>
      <c r="F642" s="326"/>
      <c r="G642" s="326"/>
    </row>
    <row r="643" spans="1:7" ht="15">
      <c r="A643" s="326"/>
      <c r="B643" s="326"/>
      <c r="C643" s="326"/>
      <c r="D643" s="326"/>
      <c r="E643" s="326"/>
      <c r="F643" s="326"/>
      <c r="G643" s="326"/>
    </row>
    <row r="644" spans="1:7" ht="15">
      <c r="A644" s="326"/>
      <c r="B644" s="326"/>
      <c r="C644" s="326"/>
      <c r="D644" s="326"/>
      <c r="E644" s="326"/>
      <c r="F644" s="326"/>
      <c r="G644" s="326"/>
    </row>
    <row r="645" spans="1:7" ht="15">
      <c r="A645" s="326"/>
      <c r="B645" s="326"/>
      <c r="C645" s="326"/>
      <c r="D645" s="326"/>
      <c r="E645" s="326"/>
      <c r="F645" s="326"/>
      <c r="G645" s="326"/>
    </row>
    <row r="646" spans="1:7" ht="15">
      <c r="A646" s="326"/>
      <c r="B646" s="326"/>
      <c r="C646" s="326"/>
      <c r="D646" s="326"/>
      <c r="E646" s="326"/>
      <c r="F646" s="326"/>
      <c r="G646" s="326"/>
    </row>
    <row r="647" spans="1:7" ht="15">
      <c r="A647" s="326"/>
      <c r="B647" s="326"/>
      <c r="C647" s="326"/>
      <c r="D647" s="326"/>
      <c r="E647" s="326"/>
      <c r="F647" s="326"/>
      <c r="G647" s="326"/>
    </row>
    <row r="648" spans="1:7" ht="15">
      <c r="A648" s="326"/>
      <c r="B648" s="326"/>
      <c r="C648" s="326"/>
      <c r="D648" s="326"/>
      <c r="E648" s="326"/>
      <c r="F648" s="326"/>
      <c r="G648" s="326"/>
    </row>
    <row r="649" spans="1:7" ht="15">
      <c r="A649" s="326"/>
      <c r="B649" s="326"/>
      <c r="C649" s="326"/>
      <c r="D649" s="326"/>
      <c r="E649" s="326"/>
      <c r="F649" s="326"/>
      <c r="G649" s="326"/>
    </row>
    <row r="650" spans="1:7" ht="15">
      <c r="A650" s="326"/>
      <c r="B650" s="326"/>
      <c r="C650" s="326"/>
      <c r="D650" s="326"/>
      <c r="E650" s="326"/>
      <c r="F650" s="326"/>
      <c r="G650" s="326"/>
    </row>
    <row r="651" spans="1:7" ht="15">
      <c r="A651" s="326"/>
      <c r="B651" s="326"/>
      <c r="C651" s="326"/>
      <c r="D651" s="326"/>
      <c r="E651" s="326"/>
      <c r="F651" s="326"/>
      <c r="G651" s="326"/>
    </row>
    <row r="652" spans="1:7" ht="15">
      <c r="A652" s="326"/>
      <c r="B652" s="326"/>
      <c r="C652" s="326"/>
      <c r="D652" s="326"/>
      <c r="E652" s="326"/>
      <c r="F652" s="326"/>
      <c r="G652" s="326"/>
    </row>
    <row r="653" spans="1:7" ht="15">
      <c r="A653" s="326"/>
      <c r="B653" s="326"/>
      <c r="C653" s="326"/>
      <c r="D653" s="326"/>
      <c r="E653" s="326"/>
      <c r="F653" s="326"/>
      <c r="G653" s="326"/>
    </row>
    <row r="654" spans="1:7" ht="15">
      <c r="A654" s="326"/>
      <c r="B654" s="326"/>
      <c r="C654" s="326"/>
      <c r="D654" s="326"/>
      <c r="E654" s="326"/>
      <c r="F654" s="326"/>
      <c r="G654" s="326"/>
    </row>
    <row r="655" spans="1:7" ht="15">
      <c r="A655" s="326"/>
      <c r="B655" s="326"/>
      <c r="C655" s="326"/>
      <c r="D655" s="326"/>
      <c r="E655" s="326"/>
      <c r="F655" s="326"/>
      <c r="G655" s="326"/>
    </row>
    <row r="656" spans="1:7" ht="15">
      <c r="A656" s="326"/>
      <c r="B656" s="326"/>
      <c r="C656" s="326"/>
      <c r="D656" s="326"/>
      <c r="E656" s="326"/>
      <c r="F656" s="326"/>
      <c r="G656" s="326"/>
    </row>
    <row r="657" spans="1:7" ht="15">
      <c r="A657" s="326"/>
      <c r="B657" s="326"/>
      <c r="C657" s="326"/>
      <c r="D657" s="326"/>
      <c r="E657" s="326"/>
      <c r="F657" s="326"/>
      <c r="G657" s="326"/>
    </row>
    <row r="658" spans="1:7" ht="15">
      <c r="A658" s="326"/>
      <c r="B658" s="326"/>
      <c r="C658" s="326"/>
      <c r="D658" s="326"/>
      <c r="E658" s="326"/>
      <c r="F658" s="326"/>
      <c r="G658" s="326"/>
    </row>
    <row r="659" spans="1:7" ht="15">
      <c r="A659" s="326"/>
      <c r="B659" s="326"/>
      <c r="C659" s="326"/>
      <c r="D659" s="326"/>
      <c r="E659" s="326"/>
      <c r="F659" s="326"/>
      <c r="G659" s="326"/>
    </row>
    <row r="660" spans="1:7" ht="15">
      <c r="A660" s="326"/>
      <c r="B660" s="326"/>
      <c r="C660" s="326"/>
      <c r="D660" s="326"/>
      <c r="E660" s="326"/>
      <c r="F660" s="326"/>
      <c r="G660" s="326"/>
    </row>
    <row r="661" spans="1:7" ht="15">
      <c r="A661" s="326"/>
      <c r="B661" s="326"/>
      <c r="C661" s="326"/>
      <c r="D661" s="326"/>
      <c r="E661" s="326"/>
      <c r="F661" s="326"/>
      <c r="G661" s="326"/>
    </row>
    <row r="662" spans="1:7" ht="15">
      <c r="A662" s="326"/>
      <c r="B662" s="326"/>
      <c r="C662" s="326"/>
      <c r="D662" s="326"/>
      <c r="E662" s="326"/>
      <c r="F662" s="326"/>
      <c r="G662" s="326"/>
    </row>
    <row r="663" spans="1:7" ht="15">
      <c r="A663" s="326"/>
      <c r="B663" s="326"/>
      <c r="C663" s="326"/>
      <c r="D663" s="326"/>
      <c r="E663" s="326"/>
      <c r="F663" s="326"/>
      <c r="G663" s="326"/>
    </row>
    <row r="664" spans="1:7" ht="15">
      <c r="A664" s="326"/>
      <c r="B664" s="326"/>
      <c r="C664" s="326"/>
      <c r="D664" s="326"/>
      <c r="E664" s="326"/>
      <c r="F664" s="326"/>
      <c r="G664" s="326"/>
    </row>
    <row r="665" spans="1:7" ht="15">
      <c r="A665" s="326"/>
      <c r="B665" s="326"/>
      <c r="C665" s="326"/>
      <c r="D665" s="326"/>
      <c r="E665" s="326"/>
      <c r="F665" s="326"/>
      <c r="G665" s="326"/>
    </row>
    <row r="666" spans="1:7" ht="15">
      <c r="A666" s="326"/>
      <c r="B666" s="326"/>
      <c r="C666" s="326"/>
      <c r="D666" s="326"/>
      <c r="E666" s="326"/>
      <c r="F666" s="326"/>
      <c r="G666" s="326"/>
    </row>
    <row r="667" spans="1:7" ht="15">
      <c r="A667" s="326"/>
      <c r="B667" s="326"/>
      <c r="C667" s="326"/>
      <c r="D667" s="326"/>
      <c r="E667" s="326"/>
      <c r="F667" s="326"/>
      <c r="G667" s="326"/>
    </row>
    <row r="668" spans="1:7" ht="15">
      <c r="A668" s="326"/>
      <c r="B668" s="326"/>
      <c r="C668" s="326"/>
      <c r="D668" s="326"/>
      <c r="E668" s="326"/>
      <c r="F668" s="326"/>
      <c r="G668" s="326"/>
    </row>
    <row r="669" spans="1:7" ht="15">
      <c r="A669" s="326"/>
      <c r="B669" s="326"/>
      <c r="C669" s="326"/>
      <c r="D669" s="326"/>
      <c r="E669" s="326"/>
      <c r="F669" s="326"/>
      <c r="G669" s="326"/>
    </row>
    <row r="670" spans="1:7" ht="15">
      <c r="A670" s="326"/>
      <c r="B670" s="326"/>
      <c r="C670" s="326"/>
      <c r="D670" s="326"/>
      <c r="E670" s="326"/>
      <c r="F670" s="326"/>
      <c r="G670" s="326"/>
    </row>
    <row r="671" spans="1:7" ht="15">
      <c r="A671" s="326"/>
      <c r="B671" s="326"/>
      <c r="C671" s="326"/>
      <c r="D671" s="326"/>
      <c r="E671" s="326"/>
      <c r="F671" s="326"/>
      <c r="G671" s="326"/>
    </row>
    <row r="672" spans="1:7" ht="15">
      <c r="A672" s="326"/>
      <c r="B672" s="326"/>
      <c r="C672" s="326"/>
      <c r="D672" s="326"/>
      <c r="E672" s="326"/>
      <c r="F672" s="326"/>
      <c r="G672" s="326"/>
    </row>
    <row r="673" spans="1:7" ht="15">
      <c r="A673" s="326"/>
      <c r="B673" s="326"/>
      <c r="C673" s="326"/>
      <c r="D673" s="326"/>
      <c r="E673" s="326"/>
      <c r="F673" s="326"/>
      <c r="G673" s="326"/>
    </row>
    <row r="674" spans="1:7" ht="15">
      <c r="A674" s="326"/>
      <c r="B674" s="326"/>
      <c r="C674" s="326"/>
      <c r="D674" s="326"/>
      <c r="E674" s="326"/>
      <c r="F674" s="326"/>
      <c r="G674" s="326"/>
    </row>
    <row r="675" spans="1:7" ht="15">
      <c r="A675" s="326"/>
      <c r="B675" s="326"/>
      <c r="C675" s="326"/>
      <c r="D675" s="326"/>
      <c r="E675" s="326"/>
      <c r="F675" s="326"/>
      <c r="G675" s="326"/>
    </row>
    <row r="676" spans="1:7" ht="15">
      <c r="A676" s="326"/>
      <c r="B676" s="326"/>
      <c r="C676" s="326"/>
      <c r="D676" s="326"/>
      <c r="E676" s="326"/>
      <c r="F676" s="326"/>
      <c r="G676" s="326"/>
    </row>
    <row r="677" spans="1:7" ht="15">
      <c r="A677" s="326"/>
      <c r="B677" s="326"/>
      <c r="C677" s="326"/>
      <c r="D677" s="326"/>
      <c r="E677" s="326"/>
      <c r="F677" s="326"/>
      <c r="G677" s="326"/>
    </row>
    <row r="678" spans="1:7" ht="15">
      <c r="A678" s="326"/>
      <c r="B678" s="326"/>
      <c r="C678" s="326"/>
      <c r="D678" s="326"/>
      <c r="E678" s="326"/>
      <c r="F678" s="326"/>
      <c r="G678" s="326"/>
    </row>
    <row r="679" spans="1:7" ht="15">
      <c r="A679" s="326"/>
      <c r="B679" s="326"/>
      <c r="C679" s="326"/>
      <c r="D679" s="326"/>
      <c r="E679" s="326"/>
      <c r="F679" s="326"/>
      <c r="G679" s="326"/>
    </row>
    <row r="680" spans="1:7" ht="15">
      <c r="A680" s="326"/>
      <c r="B680" s="326"/>
      <c r="C680" s="326"/>
      <c r="D680" s="326"/>
      <c r="E680" s="326"/>
      <c r="F680" s="326"/>
      <c r="G680" s="326"/>
    </row>
    <row r="681" spans="1:7" ht="15">
      <c r="A681" s="326"/>
      <c r="B681" s="326"/>
      <c r="C681" s="326"/>
      <c r="D681" s="326"/>
      <c r="E681" s="326"/>
      <c r="F681" s="326"/>
      <c r="G681" s="326"/>
    </row>
    <row r="682" spans="1:7" ht="15">
      <c r="A682" s="326"/>
      <c r="B682" s="326"/>
      <c r="C682" s="326"/>
      <c r="D682" s="326"/>
      <c r="E682" s="326"/>
      <c r="F682" s="326"/>
      <c r="G682" s="326"/>
    </row>
    <row r="683" spans="1:7" ht="15">
      <c r="A683" s="326"/>
      <c r="B683" s="326"/>
      <c r="C683" s="326"/>
      <c r="D683" s="326"/>
      <c r="E683" s="326"/>
      <c r="F683" s="326"/>
      <c r="G683" s="326"/>
    </row>
    <row r="684" spans="1:7" ht="15">
      <c r="A684" s="326"/>
      <c r="B684" s="326"/>
      <c r="C684" s="326"/>
      <c r="D684" s="326"/>
      <c r="E684" s="326"/>
      <c r="F684" s="326"/>
      <c r="G684" s="326"/>
    </row>
    <row r="685" spans="1:7" ht="15">
      <c r="A685" s="326"/>
      <c r="B685" s="326"/>
      <c r="C685" s="326"/>
      <c r="D685" s="326"/>
      <c r="E685" s="326"/>
      <c r="F685" s="326"/>
      <c r="G685" s="326"/>
    </row>
    <row r="686" spans="1:7" ht="15">
      <c r="A686" s="326"/>
      <c r="B686" s="326"/>
      <c r="C686" s="326"/>
      <c r="D686" s="326"/>
      <c r="E686" s="326"/>
      <c r="F686" s="326"/>
      <c r="G686" s="326"/>
    </row>
    <row r="687" spans="1:7" ht="15">
      <c r="A687" s="326"/>
      <c r="B687" s="326"/>
      <c r="C687" s="326"/>
      <c r="D687" s="326"/>
      <c r="E687" s="326"/>
      <c r="F687" s="326"/>
      <c r="G687" s="326"/>
    </row>
    <row r="688" spans="1:7" ht="15">
      <c r="A688" s="326"/>
      <c r="B688" s="326"/>
      <c r="C688" s="326"/>
      <c r="D688" s="326"/>
      <c r="E688" s="326"/>
      <c r="F688" s="326"/>
      <c r="G688" s="326"/>
    </row>
    <row r="689" spans="1:7" ht="15">
      <c r="A689" s="326"/>
      <c r="B689" s="326"/>
      <c r="C689" s="326"/>
      <c r="D689" s="326"/>
      <c r="E689" s="326"/>
      <c r="F689" s="326"/>
      <c r="G689" s="326"/>
    </row>
    <row r="690" spans="1:7" ht="15">
      <c r="A690" s="326"/>
      <c r="B690" s="326"/>
      <c r="C690" s="326"/>
      <c r="D690" s="326"/>
      <c r="E690" s="326"/>
      <c r="F690" s="326"/>
      <c r="G690" s="326"/>
    </row>
    <row r="691" spans="1:7" ht="15">
      <c r="A691" s="326"/>
      <c r="B691" s="326"/>
      <c r="C691" s="326"/>
      <c r="D691" s="326"/>
      <c r="E691" s="326"/>
      <c r="F691" s="326"/>
      <c r="G691" s="326"/>
    </row>
    <row r="692" spans="1:7" ht="15">
      <c r="A692" s="326"/>
      <c r="B692" s="326"/>
      <c r="C692" s="326"/>
      <c r="D692" s="326"/>
      <c r="E692" s="326"/>
      <c r="F692" s="326"/>
      <c r="G692" s="326"/>
    </row>
    <row r="693" spans="1:7" ht="15">
      <c r="A693" s="326"/>
      <c r="B693" s="326"/>
      <c r="C693" s="326"/>
      <c r="D693" s="326"/>
      <c r="E693" s="326"/>
      <c r="F693" s="326"/>
      <c r="G693" s="326"/>
    </row>
    <row r="694" spans="1:7" ht="15">
      <c r="A694" s="326"/>
      <c r="B694" s="326"/>
      <c r="C694" s="326"/>
      <c r="D694" s="326"/>
      <c r="E694" s="326"/>
      <c r="F694" s="326"/>
      <c r="G694" s="326"/>
    </row>
    <row r="695" spans="1:7" ht="15">
      <c r="A695" s="326"/>
      <c r="B695" s="326"/>
      <c r="C695" s="326"/>
      <c r="D695" s="326"/>
      <c r="E695" s="326"/>
      <c r="F695" s="326"/>
      <c r="G695" s="326"/>
    </row>
    <row r="696" spans="1:7" ht="15">
      <c r="A696" s="326"/>
      <c r="B696" s="326"/>
      <c r="C696" s="326"/>
      <c r="D696" s="326"/>
      <c r="E696" s="326"/>
      <c r="F696" s="326"/>
      <c r="G696" s="326"/>
    </row>
    <row r="697" spans="1:7" ht="15">
      <c r="A697" s="326"/>
      <c r="B697" s="326"/>
      <c r="C697" s="326"/>
      <c r="D697" s="326"/>
      <c r="E697" s="326"/>
      <c r="F697" s="326"/>
      <c r="G697" s="326"/>
    </row>
    <row r="698" spans="1:7" ht="15">
      <c r="A698" s="326"/>
      <c r="B698" s="326"/>
      <c r="C698" s="326"/>
      <c r="D698" s="326"/>
      <c r="E698" s="326"/>
      <c r="F698" s="326"/>
      <c r="G698" s="326"/>
    </row>
    <row r="699" spans="1:7" ht="15">
      <c r="A699" s="326"/>
      <c r="B699" s="326"/>
      <c r="C699" s="326"/>
      <c r="D699" s="326"/>
      <c r="E699" s="326"/>
      <c r="F699" s="326"/>
      <c r="G699" s="326"/>
    </row>
    <row r="700" spans="1:7" ht="15">
      <c r="A700" s="326"/>
      <c r="B700" s="326"/>
      <c r="C700" s="326"/>
      <c r="D700" s="326"/>
      <c r="E700" s="326"/>
      <c r="F700" s="326"/>
      <c r="G700" s="326"/>
    </row>
    <row r="701" spans="1:7" ht="15">
      <c r="A701" s="326"/>
      <c r="B701" s="326"/>
      <c r="C701" s="326"/>
      <c r="D701" s="326"/>
      <c r="E701" s="326"/>
      <c r="F701" s="326"/>
      <c r="G701" s="326"/>
    </row>
    <row r="702" spans="1:7" ht="15">
      <c r="A702" s="326"/>
      <c r="B702" s="326"/>
      <c r="C702" s="326"/>
      <c r="D702" s="326"/>
      <c r="E702" s="326"/>
      <c r="F702" s="326"/>
      <c r="G702" s="326"/>
    </row>
    <row r="703" spans="1:7" ht="15">
      <c r="A703" s="326"/>
      <c r="B703" s="326"/>
      <c r="C703" s="326"/>
      <c r="D703" s="326"/>
      <c r="E703" s="326"/>
      <c r="F703" s="326"/>
      <c r="G703" s="326"/>
    </row>
    <row r="704" spans="1:7" ht="15">
      <c r="A704" s="326"/>
      <c r="B704" s="326"/>
      <c r="C704" s="326"/>
      <c r="D704" s="326"/>
      <c r="E704" s="326"/>
      <c r="F704" s="326"/>
      <c r="G704" s="326"/>
    </row>
    <row r="705" spans="1:7" ht="15">
      <c r="A705" s="326"/>
      <c r="B705" s="326"/>
      <c r="C705" s="326"/>
      <c r="D705" s="326"/>
      <c r="E705" s="326"/>
      <c r="F705" s="326"/>
      <c r="G705" s="326"/>
    </row>
    <row r="706" spans="1:7" ht="15">
      <c r="A706" s="326"/>
      <c r="B706" s="326"/>
      <c r="C706" s="326"/>
      <c r="D706" s="326"/>
      <c r="E706" s="326"/>
      <c r="F706" s="326"/>
      <c r="G706" s="326"/>
    </row>
    <row r="707" spans="1:7" ht="15">
      <c r="A707" s="326"/>
      <c r="B707" s="326"/>
      <c r="C707" s="326"/>
      <c r="D707" s="326"/>
      <c r="E707" s="326"/>
      <c r="F707" s="326"/>
      <c r="G707" s="326"/>
    </row>
    <row r="708" spans="1:7" ht="15">
      <c r="A708" s="326"/>
      <c r="B708" s="326"/>
      <c r="C708" s="326"/>
      <c r="D708" s="326"/>
      <c r="E708" s="326"/>
      <c r="F708" s="326"/>
      <c r="G708" s="326"/>
    </row>
    <row r="709" spans="1:7" ht="15">
      <c r="A709" s="326"/>
      <c r="B709" s="326"/>
      <c r="C709" s="326"/>
      <c r="D709" s="326"/>
      <c r="E709" s="326"/>
      <c r="F709" s="326"/>
      <c r="G709" s="326"/>
    </row>
    <row r="710" spans="1:7" ht="15">
      <c r="A710" s="326"/>
      <c r="B710" s="326"/>
      <c r="C710" s="326"/>
      <c r="D710" s="326"/>
      <c r="E710" s="326"/>
      <c r="F710" s="326"/>
      <c r="G710" s="326"/>
    </row>
    <row r="711" spans="1:7" ht="15">
      <c r="A711" s="326"/>
      <c r="B711" s="326"/>
      <c r="C711" s="326"/>
      <c r="D711" s="326"/>
      <c r="E711" s="326"/>
      <c r="F711" s="326"/>
      <c r="G711" s="326"/>
    </row>
    <row r="712" spans="1:7" ht="15">
      <c r="A712" s="326"/>
      <c r="B712" s="326"/>
      <c r="C712" s="326"/>
      <c r="D712" s="326"/>
      <c r="E712" s="326"/>
      <c r="F712" s="326"/>
      <c r="G712" s="326"/>
    </row>
    <row r="713" spans="1:7" ht="15">
      <c r="A713" s="326"/>
      <c r="B713" s="326"/>
      <c r="C713" s="326"/>
      <c r="D713" s="326"/>
      <c r="E713" s="326"/>
      <c r="F713" s="326"/>
      <c r="G713" s="326"/>
    </row>
    <row r="714" spans="1:7" ht="15">
      <c r="A714" s="326"/>
      <c r="B714" s="326"/>
      <c r="C714" s="326"/>
      <c r="D714" s="326"/>
      <c r="E714" s="326"/>
      <c r="F714" s="326"/>
      <c r="G714" s="326"/>
    </row>
    <row r="715" spans="1:7" ht="15">
      <c r="A715" s="326"/>
      <c r="B715" s="326"/>
      <c r="C715" s="326"/>
      <c r="D715" s="326"/>
      <c r="E715" s="326"/>
      <c r="F715" s="326"/>
      <c r="G715" s="326"/>
    </row>
    <row r="716" spans="1:7" ht="15">
      <c r="A716" s="326"/>
      <c r="B716" s="326"/>
      <c r="C716" s="326"/>
      <c r="D716" s="326"/>
      <c r="E716" s="326"/>
      <c r="F716" s="326"/>
      <c r="G716" s="326"/>
    </row>
    <row r="717" spans="1:7" ht="15">
      <c r="A717" s="326"/>
      <c r="B717" s="326"/>
      <c r="C717" s="326"/>
      <c r="D717" s="326"/>
      <c r="E717" s="326"/>
      <c r="F717" s="326"/>
      <c r="G717" s="326"/>
    </row>
    <row r="718" spans="1:7" ht="15">
      <c r="A718" s="326"/>
      <c r="B718" s="326"/>
      <c r="C718" s="326"/>
      <c r="D718" s="326"/>
      <c r="E718" s="326"/>
      <c r="F718" s="326"/>
      <c r="G718" s="326"/>
    </row>
    <row r="719" spans="1:7" ht="15">
      <c r="A719" s="326"/>
      <c r="B719" s="326"/>
      <c r="C719" s="326"/>
      <c r="D719" s="326"/>
      <c r="E719" s="326"/>
      <c r="F719" s="326"/>
      <c r="G719" s="326"/>
    </row>
    <row r="720" spans="1:7" ht="15">
      <c r="A720" s="326"/>
      <c r="B720" s="326"/>
      <c r="C720" s="326"/>
      <c r="D720" s="326"/>
      <c r="E720" s="326"/>
      <c r="F720" s="326"/>
      <c r="G720" s="326"/>
    </row>
    <row r="721" spans="1:7" ht="15">
      <c r="A721" s="326"/>
      <c r="B721" s="326"/>
      <c r="C721" s="326"/>
      <c r="D721" s="326"/>
      <c r="E721" s="326"/>
      <c r="F721" s="326"/>
      <c r="G721" s="326"/>
    </row>
    <row r="722" spans="1:7" ht="15">
      <c r="A722" s="326"/>
      <c r="B722" s="326"/>
      <c r="C722" s="326"/>
      <c r="D722" s="326"/>
      <c r="E722" s="326"/>
      <c r="F722" s="326"/>
      <c r="G722" s="326"/>
    </row>
    <row r="723" spans="1:7" ht="15">
      <c r="A723" s="326"/>
      <c r="B723" s="326"/>
      <c r="C723" s="326"/>
      <c r="D723" s="326"/>
      <c r="E723" s="326"/>
      <c r="F723" s="326"/>
      <c r="G723" s="326"/>
    </row>
    <row r="724" spans="1:7" ht="15">
      <c r="A724" s="326"/>
      <c r="B724" s="326"/>
      <c r="C724" s="326"/>
      <c r="D724" s="326"/>
      <c r="E724" s="326"/>
      <c r="F724" s="326"/>
      <c r="G724" s="326"/>
    </row>
    <row r="725" spans="1:7" ht="15">
      <c r="A725" s="326"/>
      <c r="B725" s="326"/>
      <c r="C725" s="326"/>
      <c r="D725" s="326"/>
      <c r="E725" s="326"/>
      <c r="F725" s="326"/>
      <c r="G725" s="326"/>
    </row>
    <row r="726" spans="1:7" ht="15">
      <c r="A726" s="326"/>
      <c r="B726" s="326"/>
      <c r="C726" s="326"/>
      <c r="D726" s="326"/>
      <c r="E726" s="326"/>
      <c r="F726" s="326"/>
      <c r="G726" s="326"/>
    </row>
    <row r="727" spans="1:7" ht="15">
      <c r="A727" s="326"/>
      <c r="B727" s="326"/>
      <c r="C727" s="326"/>
      <c r="D727" s="326"/>
      <c r="E727" s="326"/>
      <c r="F727" s="326"/>
      <c r="G727" s="326"/>
    </row>
    <row r="728" spans="1:7" ht="15">
      <c r="A728" s="326"/>
      <c r="B728" s="326"/>
      <c r="C728" s="326"/>
      <c r="D728" s="326"/>
      <c r="E728" s="326"/>
      <c r="F728" s="326"/>
      <c r="G728" s="326"/>
    </row>
    <row r="729" spans="1:7" ht="15">
      <c r="A729" s="326"/>
      <c r="B729" s="326"/>
      <c r="C729" s="326"/>
      <c r="D729" s="326"/>
      <c r="E729" s="326"/>
      <c r="F729" s="326"/>
      <c r="G729" s="326"/>
    </row>
    <row r="730" spans="1:7" ht="15">
      <c r="A730" s="326"/>
      <c r="B730" s="326"/>
      <c r="C730" s="326"/>
      <c r="D730" s="326"/>
      <c r="E730" s="326"/>
      <c r="F730" s="326"/>
      <c r="G730" s="326"/>
    </row>
    <row r="731" spans="1:7" ht="15">
      <c r="A731" s="326"/>
      <c r="B731" s="326"/>
      <c r="C731" s="326"/>
      <c r="D731" s="326"/>
      <c r="E731" s="326"/>
      <c r="F731" s="326"/>
      <c r="G731" s="326"/>
    </row>
    <row r="732" spans="1:7" ht="15">
      <c r="A732" s="326"/>
      <c r="B732" s="326"/>
      <c r="C732" s="326"/>
      <c r="D732" s="326"/>
      <c r="E732" s="326"/>
      <c r="F732" s="326"/>
      <c r="G732" s="326"/>
    </row>
    <row r="733" spans="1:7" ht="15">
      <c r="A733" s="326"/>
      <c r="B733" s="326"/>
      <c r="C733" s="326"/>
      <c r="D733" s="326"/>
      <c r="E733" s="326"/>
      <c r="F733" s="326"/>
      <c r="G733" s="326"/>
    </row>
    <row r="734" spans="1:7" ht="15">
      <c r="A734" s="326"/>
      <c r="B734" s="326"/>
      <c r="C734" s="326"/>
      <c r="D734" s="326"/>
      <c r="E734" s="326"/>
      <c r="F734" s="326"/>
      <c r="G734" s="326"/>
    </row>
    <row r="735" spans="1:7" ht="15">
      <c r="A735" s="326"/>
      <c r="B735" s="326"/>
      <c r="C735" s="326"/>
      <c r="D735" s="326"/>
      <c r="E735" s="326"/>
      <c r="F735" s="326"/>
      <c r="G735" s="326"/>
    </row>
    <row r="736" spans="1:7" ht="15">
      <c r="A736" s="326"/>
      <c r="B736" s="326"/>
      <c r="C736" s="326"/>
      <c r="D736" s="326"/>
      <c r="E736" s="326"/>
      <c r="F736" s="326"/>
      <c r="G736" s="326"/>
    </row>
    <row r="737" spans="1:7" ht="15">
      <c r="A737" s="326"/>
      <c r="B737" s="326"/>
      <c r="C737" s="326"/>
      <c r="D737" s="326"/>
      <c r="E737" s="326"/>
      <c r="F737" s="326"/>
      <c r="G737" s="326"/>
    </row>
    <row r="738" spans="1:7" ht="15">
      <c r="A738" s="326"/>
      <c r="B738" s="326"/>
      <c r="C738" s="326"/>
      <c r="D738" s="326"/>
      <c r="E738" s="326"/>
      <c r="F738" s="326"/>
      <c r="G738" s="326"/>
    </row>
    <row r="739" spans="1:7" ht="15">
      <c r="A739" s="326"/>
      <c r="B739" s="326"/>
      <c r="C739" s="326"/>
      <c r="D739" s="326"/>
      <c r="E739" s="326"/>
      <c r="F739" s="326"/>
      <c r="G739" s="326"/>
    </row>
    <row r="740" spans="1:7" ht="15">
      <c r="A740" s="326"/>
      <c r="B740" s="326"/>
      <c r="C740" s="326"/>
      <c r="D740" s="326"/>
      <c r="E740" s="326"/>
      <c r="F740" s="326"/>
      <c r="G740" s="326"/>
    </row>
    <row r="741" spans="1:7" ht="15">
      <c r="A741" s="326"/>
      <c r="B741" s="326"/>
      <c r="C741" s="326"/>
      <c r="D741" s="326"/>
      <c r="E741" s="326"/>
      <c r="F741" s="326"/>
      <c r="G741" s="326"/>
    </row>
    <row r="742" spans="1:7" ht="15">
      <c r="A742" s="326"/>
      <c r="B742" s="326"/>
      <c r="C742" s="326"/>
      <c r="D742" s="326"/>
      <c r="E742" s="326"/>
      <c r="F742" s="326"/>
      <c r="G742" s="326"/>
    </row>
    <row r="743" spans="1:7" ht="15">
      <c r="A743" s="326"/>
      <c r="B743" s="326"/>
      <c r="C743" s="326"/>
      <c r="D743" s="326"/>
      <c r="E743" s="326"/>
      <c r="F743" s="326"/>
      <c r="G743" s="326"/>
    </row>
    <row r="744" spans="1:7" ht="15">
      <c r="A744" s="326"/>
      <c r="B744" s="326"/>
      <c r="C744" s="326"/>
      <c r="D744" s="326"/>
      <c r="E744" s="326"/>
      <c r="F744" s="326"/>
      <c r="G744" s="326"/>
    </row>
    <row r="745" spans="1:7" ht="15">
      <c r="A745" s="326"/>
      <c r="B745" s="326"/>
      <c r="C745" s="326"/>
      <c r="D745" s="326"/>
      <c r="E745" s="326"/>
      <c r="F745" s="326"/>
      <c r="G745" s="326"/>
    </row>
    <row r="746" spans="1:7" ht="15">
      <c r="A746" s="326"/>
      <c r="B746" s="326"/>
      <c r="C746" s="326"/>
      <c r="D746" s="326"/>
      <c r="E746" s="326"/>
      <c r="F746" s="326"/>
      <c r="G746" s="326"/>
    </row>
    <row r="747" spans="1:7" ht="15">
      <c r="A747" s="326"/>
      <c r="B747" s="326"/>
      <c r="C747" s="326"/>
      <c r="D747" s="326"/>
      <c r="E747" s="326"/>
      <c r="F747" s="326"/>
      <c r="G747" s="326"/>
    </row>
    <row r="748" spans="1:7" ht="15">
      <c r="A748" s="326"/>
      <c r="B748" s="326"/>
      <c r="C748" s="326"/>
      <c r="D748" s="326"/>
      <c r="E748" s="326"/>
      <c r="F748" s="326"/>
      <c r="G748" s="326"/>
    </row>
    <row r="749" spans="1:7" ht="15">
      <c r="A749" s="326"/>
      <c r="B749" s="326"/>
      <c r="C749" s="326"/>
      <c r="D749" s="326"/>
      <c r="E749" s="326"/>
      <c r="F749" s="326"/>
      <c r="G749" s="326"/>
    </row>
    <row r="750" spans="1:7" ht="15">
      <c r="A750" s="326"/>
      <c r="B750" s="326"/>
      <c r="C750" s="326"/>
      <c r="D750" s="326"/>
      <c r="E750" s="326"/>
      <c r="F750" s="326"/>
      <c r="G750" s="326"/>
    </row>
    <row r="751" spans="1:7" ht="15">
      <c r="A751" s="326"/>
      <c r="B751" s="326"/>
      <c r="C751" s="326"/>
      <c r="D751" s="326"/>
      <c r="E751" s="326"/>
      <c r="F751" s="326"/>
      <c r="G751" s="326"/>
    </row>
    <row r="752" spans="1:7" ht="15">
      <c r="A752" s="326"/>
      <c r="B752" s="326"/>
      <c r="C752" s="326"/>
      <c r="D752" s="326"/>
      <c r="E752" s="326"/>
      <c r="F752" s="326"/>
      <c r="G752" s="326"/>
    </row>
    <row r="753" spans="1:7" ht="15">
      <c r="A753" s="326"/>
      <c r="B753" s="326"/>
      <c r="C753" s="326"/>
      <c r="D753" s="326"/>
      <c r="E753" s="326"/>
      <c r="F753" s="326"/>
      <c r="G753" s="326"/>
    </row>
    <row r="754" spans="1:7" ht="15">
      <c r="A754" s="326"/>
      <c r="B754" s="326"/>
      <c r="C754" s="326"/>
      <c r="D754" s="326"/>
      <c r="E754" s="326"/>
      <c r="F754" s="326"/>
      <c r="G754" s="326"/>
    </row>
    <row r="755" spans="1:7" ht="15">
      <c r="A755" s="326"/>
      <c r="B755" s="326"/>
      <c r="C755" s="326"/>
      <c r="D755" s="326"/>
      <c r="E755" s="326"/>
      <c r="F755" s="326"/>
      <c r="G755" s="326"/>
    </row>
    <row r="756" spans="1:7" ht="15">
      <c r="A756" s="326"/>
      <c r="B756" s="326"/>
      <c r="C756" s="326"/>
      <c r="D756" s="326"/>
      <c r="E756" s="326"/>
      <c r="F756" s="326"/>
      <c r="G756" s="326"/>
    </row>
    <row r="757" spans="1:7" ht="15">
      <c r="A757" s="326"/>
      <c r="B757" s="326"/>
      <c r="C757" s="326"/>
      <c r="D757" s="326"/>
      <c r="E757" s="326"/>
      <c r="F757" s="326"/>
      <c r="G757" s="326"/>
    </row>
    <row r="758" spans="1:7" ht="15">
      <c r="A758" s="326"/>
      <c r="B758" s="326"/>
      <c r="C758" s="326"/>
      <c r="D758" s="326"/>
      <c r="E758" s="326"/>
      <c r="F758" s="326"/>
      <c r="G758" s="326"/>
    </row>
    <row r="759" spans="1:7" ht="15">
      <c r="A759" s="326"/>
      <c r="B759" s="326"/>
      <c r="C759" s="326"/>
      <c r="D759" s="326"/>
      <c r="E759" s="326"/>
      <c r="F759" s="326"/>
      <c r="G759" s="326"/>
    </row>
    <row r="760" spans="1:7" ht="15">
      <c r="A760" s="326"/>
      <c r="B760" s="326"/>
      <c r="C760" s="326"/>
      <c r="D760" s="326"/>
      <c r="E760" s="326"/>
      <c r="F760" s="326"/>
      <c r="G760" s="326"/>
    </row>
    <row r="761" spans="1:7" ht="15">
      <c r="A761" s="326"/>
      <c r="B761" s="326"/>
      <c r="C761" s="326"/>
      <c r="D761" s="326"/>
      <c r="E761" s="326"/>
      <c r="F761" s="326"/>
      <c r="G761" s="326"/>
    </row>
    <row r="762" spans="1:7" ht="15">
      <c r="A762" s="326"/>
      <c r="B762" s="326"/>
      <c r="C762" s="326"/>
      <c r="D762" s="326"/>
      <c r="E762" s="326"/>
      <c r="F762" s="326"/>
      <c r="G762" s="326"/>
    </row>
    <row r="763" spans="1:7" ht="15">
      <c r="A763" s="326"/>
      <c r="B763" s="326"/>
      <c r="C763" s="326"/>
      <c r="D763" s="326"/>
      <c r="E763" s="326"/>
      <c r="F763" s="326"/>
      <c r="G763" s="326"/>
    </row>
    <row r="764" spans="1:7" ht="15">
      <c r="A764" s="326"/>
      <c r="B764" s="326"/>
      <c r="C764" s="326"/>
      <c r="D764" s="326"/>
      <c r="E764" s="326"/>
      <c r="F764" s="326"/>
      <c r="G764" s="326"/>
    </row>
    <row r="765" spans="1:7" ht="15">
      <c r="A765" s="326"/>
      <c r="B765" s="326"/>
      <c r="C765" s="326"/>
      <c r="D765" s="326"/>
      <c r="E765" s="326"/>
      <c r="F765" s="326"/>
      <c r="G765" s="326"/>
    </row>
    <row r="766" spans="1:7" ht="15">
      <c r="A766" s="326"/>
      <c r="B766" s="326"/>
      <c r="C766" s="326"/>
      <c r="D766" s="326"/>
      <c r="E766" s="326"/>
      <c r="F766" s="326"/>
      <c r="G766" s="326"/>
    </row>
    <row r="767" spans="1:7" ht="15">
      <c r="A767" s="326"/>
      <c r="B767" s="326"/>
      <c r="C767" s="326"/>
      <c r="D767" s="326"/>
      <c r="E767" s="326"/>
      <c r="F767" s="326"/>
      <c r="G767" s="326"/>
    </row>
    <row r="768" spans="1:7" ht="15">
      <c r="A768" s="326"/>
      <c r="B768" s="326"/>
      <c r="C768" s="326"/>
      <c r="D768" s="326"/>
      <c r="E768" s="326"/>
      <c r="F768" s="326"/>
      <c r="G768" s="326"/>
    </row>
    <row r="769" spans="1:7" ht="15">
      <c r="A769" s="326"/>
      <c r="B769" s="326"/>
      <c r="C769" s="326"/>
      <c r="D769" s="326"/>
      <c r="E769" s="326"/>
      <c r="F769" s="326"/>
      <c r="G769" s="326"/>
    </row>
    <row r="770" spans="1:7" ht="15">
      <c r="A770" s="326"/>
      <c r="B770" s="326"/>
      <c r="C770" s="326"/>
      <c r="D770" s="326"/>
      <c r="E770" s="326"/>
      <c r="F770" s="326"/>
      <c r="G770" s="326"/>
    </row>
    <row r="771" spans="1:7" ht="15">
      <c r="A771" s="326"/>
      <c r="B771" s="326"/>
      <c r="C771" s="326"/>
      <c r="D771" s="326"/>
      <c r="E771" s="326"/>
      <c r="F771" s="326"/>
      <c r="G771" s="326"/>
    </row>
    <row r="772" spans="1:7" ht="15">
      <c r="A772" s="326"/>
      <c r="B772" s="326"/>
      <c r="C772" s="326"/>
      <c r="D772" s="326"/>
      <c r="E772" s="326"/>
      <c r="F772" s="326"/>
      <c r="G772" s="326"/>
    </row>
    <row r="773" spans="1:7" ht="15">
      <c r="A773" s="326"/>
      <c r="B773" s="326"/>
      <c r="C773" s="326"/>
      <c r="D773" s="326"/>
      <c r="E773" s="326"/>
      <c r="F773" s="326"/>
      <c r="G773" s="326"/>
    </row>
    <row r="774" spans="1:7" ht="15">
      <c r="A774" s="326"/>
      <c r="B774" s="326"/>
      <c r="C774" s="326"/>
      <c r="D774" s="326"/>
      <c r="E774" s="326"/>
      <c r="F774" s="326"/>
      <c r="G774" s="326"/>
    </row>
    <row r="775" spans="1:7" ht="15">
      <c r="A775" s="326"/>
      <c r="B775" s="326"/>
      <c r="C775" s="326"/>
      <c r="D775" s="326"/>
      <c r="E775" s="326"/>
      <c r="F775" s="326"/>
      <c r="G775" s="326"/>
    </row>
    <row r="776" spans="1:7" ht="15">
      <c r="A776" s="326"/>
      <c r="B776" s="326"/>
      <c r="C776" s="326"/>
      <c r="D776" s="326"/>
      <c r="E776" s="326"/>
      <c r="F776" s="326"/>
      <c r="G776" s="326"/>
    </row>
    <row r="777" spans="1:7" ht="15">
      <c r="A777" s="326"/>
      <c r="B777" s="326"/>
      <c r="C777" s="326"/>
      <c r="D777" s="326"/>
      <c r="E777" s="326"/>
      <c r="F777" s="326"/>
      <c r="G777" s="326"/>
    </row>
    <row r="778" spans="1:7" ht="15">
      <c r="A778" s="326"/>
      <c r="B778" s="326"/>
      <c r="C778" s="326"/>
      <c r="D778" s="326"/>
      <c r="E778" s="326"/>
      <c r="F778" s="326"/>
      <c r="G778" s="326"/>
    </row>
    <row r="779" spans="1:7" ht="15">
      <c r="A779" s="326"/>
      <c r="B779" s="326"/>
      <c r="C779" s="326"/>
      <c r="D779" s="326"/>
      <c r="E779" s="326"/>
      <c r="F779" s="326"/>
      <c r="G779" s="326"/>
    </row>
    <row r="780" spans="1:7" ht="15">
      <c r="A780" s="326"/>
      <c r="B780" s="326"/>
      <c r="C780" s="326"/>
      <c r="D780" s="326"/>
      <c r="E780" s="326"/>
      <c r="F780" s="326"/>
      <c r="G780" s="326"/>
    </row>
    <row r="781" spans="1:7" ht="15">
      <c r="A781" s="326"/>
      <c r="B781" s="326"/>
      <c r="C781" s="326"/>
      <c r="D781" s="326"/>
      <c r="E781" s="326"/>
      <c r="F781" s="326"/>
      <c r="G781" s="326"/>
    </row>
    <row r="782" spans="1:7" ht="15">
      <c r="A782" s="326"/>
      <c r="B782" s="326"/>
      <c r="C782" s="326"/>
      <c r="D782" s="326"/>
      <c r="E782" s="326"/>
      <c r="F782" s="326"/>
      <c r="G782" s="326"/>
    </row>
    <row r="783" spans="1:7" ht="15">
      <c r="A783" s="326"/>
      <c r="B783" s="326"/>
      <c r="C783" s="326"/>
      <c r="D783" s="326"/>
      <c r="E783" s="326"/>
      <c r="F783" s="326"/>
      <c r="G783" s="326"/>
    </row>
    <row r="784" spans="1:7" ht="15">
      <c r="A784" s="326"/>
      <c r="B784" s="326"/>
      <c r="C784" s="326"/>
      <c r="D784" s="326"/>
      <c r="E784" s="326"/>
      <c r="F784" s="326"/>
      <c r="G784" s="326"/>
    </row>
    <row r="785" spans="1:7" ht="15">
      <c r="A785" s="326"/>
      <c r="B785" s="326"/>
      <c r="C785" s="326"/>
      <c r="D785" s="326"/>
      <c r="E785" s="326"/>
      <c r="F785" s="326"/>
      <c r="G785" s="326"/>
    </row>
    <row r="786" spans="1:7" ht="15">
      <c r="A786" s="326"/>
      <c r="B786" s="326"/>
      <c r="C786" s="326"/>
      <c r="D786" s="326"/>
      <c r="E786" s="326"/>
      <c r="F786" s="326"/>
      <c r="G786" s="326"/>
    </row>
    <row r="787" spans="1:7" ht="15">
      <c r="A787" s="326"/>
      <c r="B787" s="326"/>
      <c r="C787" s="326"/>
      <c r="D787" s="326"/>
      <c r="E787" s="326"/>
      <c r="F787" s="326"/>
      <c r="G787" s="326"/>
    </row>
    <row r="788" spans="1:7" ht="15">
      <c r="A788" s="326"/>
      <c r="B788" s="326"/>
      <c r="C788" s="326"/>
      <c r="D788" s="326"/>
      <c r="E788" s="326"/>
      <c r="F788" s="326"/>
      <c r="G788" s="326"/>
    </row>
    <row r="789" spans="1:7" ht="15">
      <c r="A789" s="326"/>
      <c r="B789" s="326"/>
      <c r="C789" s="326"/>
      <c r="D789" s="326"/>
      <c r="E789" s="326"/>
      <c r="F789" s="326"/>
      <c r="G789" s="326"/>
    </row>
    <row r="790" spans="1:7" ht="15">
      <c r="A790" s="326"/>
      <c r="B790" s="326"/>
      <c r="C790" s="326"/>
      <c r="D790" s="326"/>
      <c r="E790" s="326"/>
      <c r="F790" s="326"/>
      <c r="G790" s="326"/>
    </row>
    <row r="791" spans="1:7" ht="15">
      <c r="A791" s="326"/>
      <c r="B791" s="326"/>
      <c r="C791" s="326"/>
      <c r="D791" s="326"/>
      <c r="E791" s="326"/>
      <c r="F791" s="326"/>
      <c r="G791" s="326"/>
    </row>
    <row r="792" spans="1:7" ht="15">
      <c r="A792" s="326"/>
      <c r="B792" s="326"/>
      <c r="C792" s="326"/>
      <c r="D792" s="326"/>
      <c r="E792" s="326"/>
      <c r="F792" s="326"/>
      <c r="G792" s="326"/>
    </row>
    <row r="793" spans="1:7" ht="15">
      <c r="A793" s="326"/>
      <c r="B793" s="326"/>
      <c r="C793" s="326"/>
      <c r="D793" s="326"/>
      <c r="E793" s="326"/>
      <c r="F793" s="326"/>
      <c r="G793" s="326"/>
    </row>
    <row r="794" spans="1:7" ht="15">
      <c r="A794" s="326"/>
      <c r="B794" s="326"/>
      <c r="C794" s="326"/>
      <c r="D794" s="326"/>
      <c r="E794" s="326"/>
      <c r="F794" s="326"/>
      <c r="G794" s="326"/>
    </row>
    <row r="795" spans="1:7" ht="15">
      <c r="A795" s="326"/>
      <c r="B795" s="326"/>
      <c r="C795" s="326"/>
      <c r="D795" s="326"/>
      <c r="E795" s="326"/>
      <c r="F795" s="326"/>
      <c r="G795" s="326"/>
    </row>
    <row r="796" spans="1:7" ht="15">
      <c r="A796" s="326"/>
      <c r="B796" s="326"/>
      <c r="C796" s="326"/>
      <c r="D796" s="326"/>
      <c r="E796" s="326"/>
      <c r="F796" s="326"/>
      <c r="G796" s="326"/>
    </row>
    <row r="797" spans="1:7" ht="15">
      <c r="A797" s="326"/>
      <c r="B797" s="326"/>
      <c r="C797" s="326"/>
      <c r="D797" s="326"/>
      <c r="E797" s="326"/>
      <c r="F797" s="326"/>
      <c r="G797" s="326"/>
    </row>
    <row r="798" spans="1:7" ht="15">
      <c r="A798" s="326"/>
      <c r="B798" s="326"/>
      <c r="C798" s="326"/>
      <c r="D798" s="326"/>
      <c r="E798" s="326"/>
      <c r="F798" s="326"/>
      <c r="G798" s="326"/>
    </row>
    <row r="799" spans="1:7" ht="15">
      <c r="A799" s="326"/>
      <c r="B799" s="326"/>
      <c r="C799" s="326"/>
      <c r="D799" s="326"/>
      <c r="E799" s="326"/>
      <c r="F799" s="326"/>
      <c r="G799" s="326"/>
    </row>
    <row r="800" spans="1:7" ht="15">
      <c r="A800" s="326"/>
      <c r="B800" s="326"/>
      <c r="C800" s="326"/>
      <c r="D800" s="326"/>
      <c r="E800" s="326"/>
      <c r="F800" s="326"/>
      <c r="G800" s="326"/>
    </row>
    <row r="801" spans="1:7" ht="15">
      <c r="A801" s="326"/>
      <c r="B801" s="326"/>
      <c r="C801" s="326"/>
      <c r="D801" s="326"/>
      <c r="E801" s="326"/>
      <c r="F801" s="326"/>
      <c r="G801" s="326"/>
    </row>
    <row r="802" spans="1:7" ht="15">
      <c r="A802" s="326"/>
      <c r="B802" s="326"/>
      <c r="C802" s="326"/>
      <c r="D802" s="326"/>
      <c r="E802" s="326"/>
      <c r="F802" s="326"/>
      <c r="G802" s="326"/>
    </row>
    <row r="803" spans="1:7" ht="15">
      <c r="A803" s="326"/>
      <c r="B803" s="326"/>
      <c r="C803" s="326"/>
      <c r="D803" s="326"/>
      <c r="E803" s="326"/>
      <c r="F803" s="326"/>
      <c r="G803" s="326"/>
    </row>
    <row r="804" spans="1:7" ht="15">
      <c r="A804" s="326"/>
      <c r="B804" s="326"/>
      <c r="C804" s="326"/>
      <c r="D804" s="326"/>
      <c r="E804" s="326"/>
      <c r="F804" s="326"/>
      <c r="G804" s="326"/>
    </row>
    <row r="805" spans="1:7" ht="15">
      <c r="A805" s="326"/>
      <c r="B805" s="326"/>
      <c r="C805" s="326"/>
      <c r="D805" s="326"/>
      <c r="E805" s="326"/>
      <c r="F805" s="326"/>
      <c r="G805" s="326"/>
    </row>
    <row r="806" spans="1:7" ht="15">
      <c r="A806" s="326"/>
      <c r="B806" s="326"/>
      <c r="C806" s="326"/>
      <c r="D806" s="326"/>
      <c r="E806" s="326"/>
      <c r="F806" s="326"/>
      <c r="G806" s="326"/>
    </row>
    <row r="807" spans="1:7" ht="15">
      <c r="A807" s="326"/>
      <c r="B807" s="326"/>
      <c r="C807" s="326"/>
      <c r="D807" s="326"/>
      <c r="E807" s="326"/>
      <c r="F807" s="326"/>
      <c r="G807" s="326"/>
    </row>
    <row r="808" spans="1:7" ht="15">
      <c r="A808" s="326"/>
      <c r="B808" s="326"/>
      <c r="C808" s="326"/>
      <c r="D808" s="326"/>
      <c r="E808" s="326"/>
      <c r="F808" s="326"/>
      <c r="G808" s="326"/>
    </row>
    <row r="809" spans="1:7" ht="15">
      <c r="A809" s="326"/>
      <c r="B809" s="326"/>
      <c r="C809" s="326"/>
      <c r="D809" s="326"/>
      <c r="E809" s="326"/>
      <c r="F809" s="326"/>
      <c r="G809" s="326"/>
    </row>
    <row r="810" spans="1:7" ht="15">
      <c r="A810" s="326"/>
      <c r="B810" s="326"/>
      <c r="C810" s="326"/>
      <c r="D810" s="326"/>
      <c r="E810" s="326"/>
      <c r="F810" s="326"/>
      <c r="G810" s="326"/>
    </row>
    <row r="811" spans="1:7" ht="15">
      <c r="A811" s="326"/>
      <c r="B811" s="326"/>
      <c r="C811" s="326"/>
      <c r="D811" s="326"/>
      <c r="E811" s="326"/>
      <c r="F811" s="326"/>
      <c r="G811" s="326"/>
    </row>
    <row r="812" spans="1:7" ht="15">
      <c r="A812" s="326"/>
      <c r="B812" s="326"/>
      <c r="C812" s="326"/>
      <c r="D812" s="326"/>
      <c r="E812" s="326"/>
      <c r="F812" s="326"/>
      <c r="G812" s="326"/>
    </row>
    <row r="813" spans="1:7" ht="15">
      <c r="A813" s="326"/>
      <c r="B813" s="326"/>
      <c r="C813" s="326"/>
      <c r="D813" s="326"/>
      <c r="E813" s="326"/>
      <c r="F813" s="326"/>
      <c r="G813" s="326"/>
    </row>
    <row r="814" spans="1:7" ht="15">
      <c r="A814" s="326"/>
      <c r="B814" s="326"/>
      <c r="C814" s="326"/>
      <c r="D814" s="326"/>
      <c r="E814" s="326"/>
      <c r="F814" s="326"/>
      <c r="G814" s="326"/>
    </row>
    <row r="815" spans="1:7" ht="15">
      <c r="A815" s="326"/>
      <c r="B815" s="326"/>
      <c r="C815" s="326"/>
      <c r="D815" s="326"/>
      <c r="E815" s="326"/>
      <c r="F815" s="326"/>
      <c r="G815" s="326"/>
    </row>
    <row r="816" spans="1:7" ht="15">
      <c r="A816" s="326"/>
      <c r="B816" s="326"/>
      <c r="C816" s="326"/>
      <c r="D816" s="326"/>
      <c r="E816" s="326"/>
      <c r="F816" s="326"/>
      <c r="G816" s="326"/>
    </row>
    <row r="817" spans="1:7" ht="15">
      <c r="A817" s="326"/>
      <c r="B817" s="326"/>
      <c r="C817" s="326"/>
      <c r="D817" s="326"/>
      <c r="E817" s="326"/>
      <c r="F817" s="326"/>
      <c r="G817" s="326"/>
    </row>
    <row r="818" spans="1:7" ht="15">
      <c r="A818" s="326"/>
      <c r="B818" s="326"/>
      <c r="C818" s="326"/>
      <c r="D818" s="326"/>
      <c r="E818" s="326"/>
      <c r="F818" s="326"/>
      <c r="G818" s="326"/>
    </row>
    <row r="819" spans="1:7" ht="15">
      <c r="A819" s="326"/>
      <c r="B819" s="326"/>
      <c r="C819" s="326"/>
      <c r="D819" s="326"/>
      <c r="E819" s="326"/>
      <c r="F819" s="326"/>
      <c r="G819" s="326"/>
    </row>
    <row r="820" spans="1:7" ht="15">
      <c r="A820" s="326"/>
      <c r="B820" s="326"/>
      <c r="C820" s="326"/>
      <c r="D820" s="326"/>
      <c r="E820" s="326"/>
      <c r="F820" s="326"/>
      <c r="G820" s="326"/>
    </row>
    <row r="821" spans="1:7" ht="15">
      <c r="A821" s="326"/>
      <c r="B821" s="326"/>
      <c r="C821" s="326"/>
      <c r="D821" s="326"/>
      <c r="E821" s="326"/>
      <c r="F821" s="326"/>
      <c r="G821" s="326"/>
    </row>
    <row r="822" spans="1:7" ht="15">
      <c r="A822" s="326"/>
      <c r="B822" s="326"/>
      <c r="C822" s="326"/>
      <c r="D822" s="326"/>
      <c r="E822" s="326"/>
      <c r="F822" s="326"/>
      <c r="G822" s="326"/>
    </row>
    <row r="823" spans="1:7" ht="15">
      <c r="A823" s="326"/>
      <c r="B823" s="326"/>
      <c r="C823" s="326"/>
      <c r="D823" s="326"/>
      <c r="E823" s="326"/>
      <c r="F823" s="326"/>
      <c r="G823" s="326"/>
    </row>
    <row r="824" spans="1:7" ht="15">
      <c r="A824" s="326"/>
      <c r="B824" s="326"/>
      <c r="C824" s="326"/>
      <c r="D824" s="326"/>
      <c r="E824" s="326"/>
      <c r="F824" s="326"/>
      <c r="G824" s="326"/>
    </row>
    <row r="825" spans="1:7" ht="15">
      <c r="A825" s="326"/>
      <c r="B825" s="326"/>
      <c r="C825" s="326"/>
      <c r="D825" s="326"/>
      <c r="E825" s="326"/>
      <c r="F825" s="326"/>
      <c r="G825" s="326"/>
    </row>
    <row r="826" spans="1:7" ht="15">
      <c r="A826" s="326"/>
      <c r="B826" s="326"/>
      <c r="C826" s="326"/>
      <c r="D826" s="326"/>
      <c r="E826" s="326"/>
      <c r="F826" s="326"/>
      <c r="G826" s="326"/>
    </row>
    <row r="827" spans="1:7" ht="15">
      <c r="A827" s="326"/>
      <c r="B827" s="326"/>
      <c r="C827" s="326"/>
      <c r="D827" s="326"/>
      <c r="E827" s="326"/>
      <c r="F827" s="326"/>
      <c r="G827" s="326"/>
    </row>
    <row r="828" spans="1:7" ht="15">
      <c r="A828" s="326"/>
      <c r="B828" s="326"/>
      <c r="C828" s="326"/>
      <c r="D828" s="326"/>
      <c r="E828" s="326"/>
      <c r="F828" s="326"/>
      <c r="G828" s="326"/>
    </row>
    <row r="829" spans="1:7" ht="15">
      <c r="A829" s="326"/>
      <c r="B829" s="326"/>
      <c r="C829" s="326"/>
      <c r="D829" s="326"/>
      <c r="E829" s="326"/>
      <c r="F829" s="326"/>
      <c r="G829" s="326"/>
    </row>
    <row r="830" spans="1:7" ht="15">
      <c r="A830" s="326"/>
      <c r="B830" s="326"/>
      <c r="C830" s="326"/>
      <c r="D830" s="326"/>
      <c r="E830" s="326"/>
      <c r="F830" s="326"/>
      <c r="G830" s="326"/>
    </row>
    <row r="831" spans="1:7" ht="15">
      <c r="A831" s="326"/>
      <c r="B831" s="326"/>
      <c r="C831" s="326"/>
      <c r="D831" s="326"/>
      <c r="E831" s="326"/>
      <c r="F831" s="326"/>
      <c r="G831" s="326"/>
    </row>
    <row r="832" spans="1:7" ht="15">
      <c r="A832" s="326"/>
      <c r="B832" s="326"/>
      <c r="C832" s="326"/>
      <c r="D832" s="326"/>
      <c r="E832" s="326"/>
      <c r="F832" s="326"/>
      <c r="G832" s="326"/>
    </row>
    <row r="833" spans="1:7" ht="15">
      <c r="A833" s="326"/>
      <c r="B833" s="326"/>
      <c r="C833" s="326"/>
      <c r="D833" s="326"/>
      <c r="E833" s="326"/>
      <c r="F833" s="326"/>
      <c r="G833" s="326"/>
    </row>
    <row r="834" spans="1:7" ht="15">
      <c r="A834" s="326"/>
      <c r="B834" s="326"/>
      <c r="C834" s="326"/>
      <c r="D834" s="326"/>
      <c r="E834" s="326"/>
      <c r="F834" s="326"/>
      <c r="G834" s="326"/>
    </row>
    <row r="835" spans="1:7" ht="15">
      <c r="A835" s="326"/>
      <c r="B835" s="326"/>
      <c r="C835" s="326"/>
      <c r="D835" s="326"/>
      <c r="E835" s="326"/>
      <c r="F835" s="326"/>
      <c r="G835" s="326"/>
    </row>
    <row r="836" spans="1:7" ht="15">
      <c r="A836" s="326"/>
      <c r="B836" s="326"/>
      <c r="C836" s="326"/>
      <c r="D836" s="326"/>
      <c r="E836" s="326"/>
      <c r="F836" s="326"/>
      <c r="G836" s="326"/>
    </row>
    <row r="837" spans="1:7" ht="15">
      <c r="A837" s="326"/>
      <c r="B837" s="326"/>
      <c r="C837" s="326"/>
      <c r="D837" s="326"/>
      <c r="E837" s="326"/>
      <c r="F837" s="326"/>
      <c r="G837" s="326"/>
    </row>
    <row r="838" spans="1:7" ht="15">
      <c r="A838" s="326"/>
      <c r="B838" s="326"/>
      <c r="C838" s="326"/>
      <c r="D838" s="326"/>
      <c r="E838" s="326"/>
      <c r="F838" s="326"/>
      <c r="G838" s="326"/>
    </row>
    <row r="839" spans="1:7" ht="15">
      <c r="A839" s="326"/>
      <c r="B839" s="326"/>
      <c r="C839" s="326"/>
      <c r="D839" s="326"/>
      <c r="E839" s="326"/>
      <c r="F839" s="326"/>
      <c r="G839" s="326"/>
    </row>
    <row r="840" spans="1:7" ht="15">
      <c r="A840" s="326"/>
      <c r="B840" s="326"/>
      <c r="C840" s="326"/>
      <c r="D840" s="326"/>
      <c r="E840" s="326"/>
      <c r="F840" s="326"/>
      <c r="G840" s="326"/>
    </row>
    <row r="841" spans="1:7" ht="15">
      <c r="A841" s="326"/>
      <c r="B841" s="326"/>
      <c r="C841" s="326"/>
      <c r="D841" s="326"/>
      <c r="E841" s="326"/>
      <c r="F841" s="326"/>
      <c r="G841" s="326"/>
    </row>
    <row r="842" spans="1:7" ht="15">
      <c r="A842" s="326"/>
      <c r="B842" s="326"/>
      <c r="C842" s="326"/>
      <c r="D842" s="326"/>
      <c r="E842" s="326"/>
      <c r="F842" s="326"/>
      <c r="G842" s="326"/>
    </row>
    <row r="843" spans="1:7" ht="15">
      <c r="A843" s="326"/>
      <c r="B843" s="326"/>
      <c r="C843" s="326"/>
      <c r="D843" s="326"/>
      <c r="E843" s="326"/>
      <c r="F843" s="326"/>
      <c r="G843" s="326"/>
    </row>
    <row r="844" spans="1:7" ht="15">
      <c r="A844" s="326"/>
      <c r="B844" s="326"/>
      <c r="C844" s="326"/>
      <c r="D844" s="326"/>
      <c r="E844" s="326"/>
      <c r="F844" s="326"/>
      <c r="G844" s="326"/>
    </row>
    <row r="845" spans="1:7" ht="15">
      <c r="A845" s="326"/>
      <c r="B845" s="326"/>
      <c r="C845" s="326"/>
      <c r="D845" s="326"/>
      <c r="E845" s="326"/>
      <c r="F845" s="326"/>
      <c r="G845" s="326"/>
    </row>
    <row r="846" spans="1:7" ht="15">
      <c r="A846" s="326"/>
      <c r="B846" s="326"/>
      <c r="C846" s="326"/>
      <c r="D846" s="326"/>
      <c r="E846" s="326"/>
      <c r="F846" s="326"/>
      <c r="G846" s="326"/>
    </row>
    <row r="847" spans="1:7" ht="15">
      <c r="A847" s="326"/>
      <c r="B847" s="326"/>
      <c r="C847" s="326"/>
      <c r="D847" s="326"/>
      <c r="E847" s="326"/>
      <c r="F847" s="326"/>
      <c r="G847" s="326"/>
    </row>
    <row r="848" spans="1:7" ht="15">
      <c r="A848" s="326"/>
      <c r="B848" s="326"/>
      <c r="C848" s="326"/>
      <c r="D848" s="326"/>
      <c r="E848" s="326"/>
      <c r="F848" s="326"/>
      <c r="G848" s="326"/>
    </row>
    <row r="849" spans="1:7" ht="15">
      <c r="A849" s="326"/>
      <c r="B849" s="326"/>
      <c r="C849" s="326"/>
      <c r="D849" s="326"/>
      <c r="E849" s="326"/>
      <c r="F849" s="326"/>
      <c r="G849" s="326"/>
    </row>
    <row r="850" spans="1:7" ht="15">
      <c r="A850" s="326"/>
      <c r="B850" s="326"/>
      <c r="C850" s="326"/>
      <c r="D850" s="326"/>
      <c r="E850" s="326"/>
      <c r="F850" s="326"/>
      <c r="G850" s="326"/>
    </row>
    <row r="851" spans="1:7" ht="15">
      <c r="A851" s="326"/>
      <c r="B851" s="326"/>
      <c r="C851" s="326"/>
      <c r="D851" s="326"/>
      <c r="E851" s="326"/>
      <c r="F851" s="326"/>
      <c r="G851" s="326"/>
    </row>
    <row r="852" spans="1:7" ht="15">
      <c r="A852" s="326"/>
      <c r="B852" s="326"/>
      <c r="C852" s="326"/>
      <c r="D852" s="326"/>
      <c r="E852" s="326"/>
      <c r="F852" s="326"/>
      <c r="G852" s="326"/>
    </row>
    <row r="853" spans="1:7" ht="15">
      <c r="A853" s="326"/>
      <c r="B853" s="326"/>
      <c r="C853" s="326"/>
      <c r="D853" s="326"/>
      <c r="E853" s="326"/>
      <c r="F853" s="326"/>
      <c r="G853" s="326"/>
    </row>
    <row r="854" spans="1:7" ht="15">
      <c r="A854" s="326"/>
      <c r="B854" s="326"/>
      <c r="C854" s="326"/>
      <c r="D854" s="326"/>
      <c r="E854" s="326"/>
      <c r="F854" s="326"/>
      <c r="G854" s="326"/>
    </row>
    <row r="855" spans="1:7" ht="15">
      <c r="A855" s="326"/>
      <c r="B855" s="326"/>
      <c r="C855" s="326"/>
      <c r="D855" s="326"/>
      <c r="E855" s="326"/>
      <c r="F855" s="326"/>
      <c r="G855" s="326"/>
    </row>
    <row r="856" spans="1:7" ht="15">
      <c r="A856" s="326"/>
      <c r="B856" s="326"/>
      <c r="C856" s="326"/>
      <c r="D856" s="326"/>
      <c r="E856" s="326"/>
      <c r="F856" s="326"/>
      <c r="G856" s="326"/>
    </row>
    <row r="857" spans="1:7" ht="15">
      <c r="A857" s="326"/>
      <c r="B857" s="326"/>
      <c r="C857" s="326"/>
      <c r="D857" s="326"/>
      <c r="E857" s="326"/>
      <c r="F857" s="326"/>
      <c r="G857" s="326"/>
    </row>
    <row r="858" spans="1:7" ht="15">
      <c r="A858" s="326"/>
      <c r="B858" s="326"/>
      <c r="C858" s="326"/>
      <c r="D858" s="326"/>
      <c r="E858" s="326"/>
      <c r="F858" s="326"/>
      <c r="G858" s="326"/>
    </row>
    <row r="859" spans="1:7" ht="15">
      <c r="A859" s="326"/>
      <c r="B859" s="326"/>
      <c r="C859" s="326"/>
      <c r="D859" s="326"/>
      <c r="E859" s="326"/>
      <c r="F859" s="326"/>
      <c r="G859" s="326"/>
    </row>
    <row r="860" spans="1:7" ht="15">
      <c r="A860" s="326"/>
      <c r="B860" s="326"/>
      <c r="C860" s="326"/>
      <c r="D860" s="326"/>
      <c r="E860" s="326"/>
      <c r="F860" s="326"/>
      <c r="G860" s="326"/>
    </row>
    <row r="861" spans="1:7" ht="15">
      <c r="A861" s="326"/>
      <c r="B861" s="326"/>
      <c r="C861" s="326"/>
      <c r="D861" s="326"/>
      <c r="E861" s="326"/>
      <c r="F861" s="326"/>
      <c r="G861" s="326"/>
    </row>
    <row r="862" spans="1:7" ht="15">
      <c r="A862" s="326"/>
      <c r="B862" s="326"/>
      <c r="C862" s="326"/>
      <c r="D862" s="326"/>
      <c r="E862" s="326"/>
      <c r="F862" s="326"/>
      <c r="G862" s="326"/>
    </row>
    <row r="863" spans="1:7" ht="15">
      <c r="A863" s="326"/>
      <c r="B863" s="326"/>
      <c r="C863" s="326"/>
      <c r="D863" s="326"/>
      <c r="E863" s="326"/>
      <c r="F863" s="326"/>
      <c r="G863" s="326"/>
    </row>
    <row r="864" spans="1:7" ht="15">
      <c r="A864" s="326"/>
      <c r="B864" s="326"/>
      <c r="C864" s="326"/>
      <c r="D864" s="326"/>
      <c r="E864" s="326"/>
      <c r="F864" s="326"/>
      <c r="G864" s="326"/>
    </row>
  </sheetData>
  <sheetProtection/>
  <mergeCells count="13">
    <mergeCell ref="A1:G1"/>
    <mergeCell ref="A2:G2"/>
    <mergeCell ref="A3:G3"/>
    <mergeCell ref="A4:I5"/>
    <mergeCell ref="C7:C8"/>
    <mergeCell ref="D7:D8"/>
    <mergeCell ref="A7:A8"/>
    <mergeCell ref="I7:I8"/>
    <mergeCell ref="E7:E8"/>
    <mergeCell ref="F7:F8"/>
    <mergeCell ref="G7:G8"/>
    <mergeCell ref="H7:H8"/>
    <mergeCell ref="B7:B8"/>
  </mergeCells>
  <hyperlinks>
    <hyperlink ref="A474" r:id="rId1" display="consultantplus://offline/ref=C6EF3AE28B6C46D1117CBBA251A07B11C6C7C5768D62628200322DA1BBA42282C9440EEF08E6CC43400635U6VAM"/>
    <hyperlink ref="A437" r:id="rId2" display="consultantplus://offline/ref=C6EF3AE28B6C46D1117CBBA251A07B11C6C7C5768D62628200322DA1BBA42282C9440EEF08E6CC43400635U6VAM"/>
    <hyperlink ref="A116" r:id="rId3" display="consultantplus://offline/ref=C6EF3AE28B6C46D1117CBBA251A07B11C6C7C5768D62628200322DA1BBA42282C9440EEF08E6CC43400635U6VAM"/>
    <hyperlink ref="A201" r:id="rId4" display="consultantplus://offline/ref=C6EF3AE28B6C46D1117CBBA251A07B11C6C7C5768D606C8B0E322DA1BBA42282C9440EEF08E6CC43400230U6VFM"/>
    <hyperlink ref="A583" r:id="rId5" display="consultantplus://offline/ref=C6EF3AE28B6C46D1117CBBA251A07B11C6C7C5768D62628200322DA1BBA42282C9440EEF08E6CC43400635U6VAM"/>
    <hyperlink ref="A558" r:id="rId6" display="consultantplus://offline/ref=C6EF3AE28B6C46D1117CBBA251A07B11C6C7C5768D62628200322DA1BBA42282C9440EEF08E6CC43400635U6VAM"/>
    <hyperlink ref="A278" r:id="rId7" display="consultantplus://offline/ref=C6EF3AE28B6C46D1117CBBA251A07B11C6C7C5768D62628200322DA1BBA42282C9440EEF08E6CC43400635U6VAM"/>
    <hyperlink ref="A350" r:id="rId8" display="consultantplus://offline/ref=C6EF3AE28B6C46D1117CBBA251A07B11C6C7C5768D606C8B0E322DA1BBA42282C9440EEF08E6CC43400230U6VFM"/>
    <hyperlink ref="A329" r:id="rId9" display="consultantplus://offline/ref=C6EF3AE28B6C46D1117CBBA251A07B11C6C7C5768D606C8B0E322DA1BBA42282C9440EEF08E6CC43400230U6VFM"/>
  </hyperlinks>
  <printOptions horizontalCentered="1"/>
  <pageMargins left="0.9055118110236221" right="0.5118110236220472" top="0.7480314960629921" bottom="0.35433070866141736" header="0.31496062992125984" footer="0.31496062992125984"/>
  <pageSetup fitToHeight="0" fitToWidth="1" horizontalDpi="600" verticalDpi="600" orientation="portrait" paperSize="9" scale="76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selection activeCell="A4" sqref="A4:B4"/>
    </sheetView>
  </sheetViews>
  <sheetFormatPr defaultColWidth="9.140625" defaultRowHeight="15"/>
  <cols>
    <col min="1" max="1" width="70.57421875" style="0" customWidth="1"/>
    <col min="2" max="2" width="10.140625" style="0" customWidth="1"/>
    <col min="3" max="3" width="11.7109375" style="0" customWidth="1"/>
    <col min="4" max="5" width="11.7109375" style="0" hidden="1" customWidth="1"/>
    <col min="6" max="6" width="1.7109375" style="0" customWidth="1"/>
    <col min="7" max="7" width="9.140625" style="0" hidden="1" customWidth="1"/>
  </cols>
  <sheetData>
    <row r="1" spans="1:7" ht="15" customHeight="1">
      <c r="A1" s="378" t="s">
        <v>217</v>
      </c>
      <c r="B1" s="378"/>
      <c r="C1" s="68"/>
      <c r="D1" s="68"/>
      <c r="E1" s="68"/>
      <c r="F1" s="68"/>
      <c r="G1" s="68"/>
    </row>
    <row r="2" spans="1:7" ht="3" customHeight="1">
      <c r="A2" s="134"/>
      <c r="B2" s="134"/>
      <c r="C2" s="68"/>
      <c r="D2" s="68"/>
      <c r="E2" s="68"/>
      <c r="F2" s="68"/>
      <c r="G2" s="68"/>
    </row>
    <row r="3" spans="1:7" ht="16.5" customHeight="1">
      <c r="A3" s="386" t="s">
        <v>135</v>
      </c>
      <c r="B3" s="376"/>
      <c r="C3" s="69"/>
      <c r="D3" s="69"/>
      <c r="E3" s="69"/>
      <c r="F3" s="69"/>
      <c r="G3" s="69"/>
    </row>
    <row r="4" spans="1:7" ht="29.25" customHeight="1">
      <c r="A4" s="387" t="s">
        <v>37</v>
      </c>
      <c r="B4" s="388"/>
      <c r="C4" s="69"/>
      <c r="D4" s="69"/>
      <c r="E4" s="69"/>
      <c r="F4" s="69"/>
      <c r="G4" s="69"/>
    </row>
    <row r="5" spans="1:5" ht="15">
      <c r="A5" s="380" t="s">
        <v>294</v>
      </c>
      <c r="B5" s="381"/>
      <c r="C5" s="381"/>
      <c r="D5" s="381"/>
      <c r="E5" s="382"/>
    </row>
    <row r="6" spans="1:5" ht="15">
      <c r="A6" s="383"/>
      <c r="B6" s="384"/>
      <c r="C6" s="384"/>
      <c r="D6" s="384"/>
      <c r="E6" s="385"/>
    </row>
    <row r="7" spans="1:5" ht="15.75">
      <c r="A7" s="149" t="s">
        <v>717</v>
      </c>
      <c r="B7" s="5" t="s">
        <v>646</v>
      </c>
      <c r="C7" s="150" t="s">
        <v>247</v>
      </c>
      <c r="D7" s="83">
        <v>2016</v>
      </c>
      <c r="E7" s="4">
        <v>2017</v>
      </c>
    </row>
    <row r="8" spans="1:5" s="133" customFormat="1" ht="15">
      <c r="A8" s="151">
        <v>1</v>
      </c>
      <c r="B8" s="151">
        <v>2</v>
      </c>
      <c r="C8" s="151">
        <v>3</v>
      </c>
      <c r="D8" s="130">
        <v>4</v>
      </c>
      <c r="E8" s="130">
        <v>5</v>
      </c>
    </row>
    <row r="9" spans="1:5" ht="15.75" customHeight="1">
      <c r="A9" s="61" t="s">
        <v>718</v>
      </c>
      <c r="B9" s="5"/>
      <c r="C9" s="104">
        <f>C10+C14+C18+C22+C24+C29+C34+C36+C39+C50+C52+C58+C62+C64+C66+C26</f>
        <v>283999.511</v>
      </c>
      <c r="D9" s="5"/>
      <c r="E9" s="5"/>
    </row>
    <row r="10" spans="1:5" ht="15.75" customHeight="1">
      <c r="A10" s="5" t="s">
        <v>663</v>
      </c>
      <c r="B10" s="70" t="s">
        <v>619</v>
      </c>
      <c r="C10" s="5">
        <f>C11+C12+C13</f>
        <v>21644.819</v>
      </c>
      <c r="D10" s="5">
        <f>D11+D12+D13</f>
        <v>20412.275999999998</v>
      </c>
      <c r="E10" s="5">
        <f>E11+E12+E13</f>
        <v>21172.275999999998</v>
      </c>
    </row>
    <row r="11" spans="1:5" ht="30.75" customHeight="1">
      <c r="A11" s="64" t="s">
        <v>710</v>
      </c>
      <c r="B11" s="77" t="s">
        <v>400</v>
      </c>
      <c r="C11" s="3">
        <v>4329.819</v>
      </c>
      <c r="D11" s="3">
        <v>3356.276</v>
      </c>
      <c r="E11" s="3">
        <v>3356.276</v>
      </c>
    </row>
    <row r="12" spans="1:5" ht="22.5" customHeight="1">
      <c r="A12" s="64" t="s">
        <v>661</v>
      </c>
      <c r="B12" s="77" t="s">
        <v>360</v>
      </c>
      <c r="C12" s="3">
        <v>9075</v>
      </c>
      <c r="D12" s="3">
        <v>9517</v>
      </c>
      <c r="E12" s="3">
        <v>9807</v>
      </c>
    </row>
    <row r="13" spans="1:8" ht="27.75" customHeight="1">
      <c r="A13" s="64" t="s">
        <v>662</v>
      </c>
      <c r="B13" s="77" t="s">
        <v>363</v>
      </c>
      <c r="C13" s="111">
        <v>8240</v>
      </c>
      <c r="D13" s="3">
        <v>7539</v>
      </c>
      <c r="E13" s="3">
        <v>8009</v>
      </c>
      <c r="H13" s="142"/>
    </row>
    <row r="14" spans="1:5" ht="33" customHeight="1">
      <c r="A14" s="146" t="s">
        <v>100</v>
      </c>
      <c r="B14" s="70" t="s">
        <v>617</v>
      </c>
      <c r="C14" s="5">
        <f>C15+C16+C17</f>
        <v>21547.066</v>
      </c>
      <c r="D14" s="5">
        <f>D15+D16+D17</f>
        <v>31178.872999999996</v>
      </c>
      <c r="E14" s="5">
        <f>E15+E16+E17</f>
        <v>31742.792999999998</v>
      </c>
    </row>
    <row r="15" spans="1:5" ht="53.25" customHeight="1">
      <c r="A15" s="135" t="s">
        <v>274</v>
      </c>
      <c r="B15" s="77" t="s">
        <v>618</v>
      </c>
      <c r="C15" s="3">
        <v>1265.4</v>
      </c>
      <c r="D15" s="3">
        <v>10081.926</v>
      </c>
      <c r="E15" s="3">
        <v>10081.926</v>
      </c>
    </row>
    <row r="16" spans="1:5" ht="50.25" customHeight="1">
      <c r="A16" s="135" t="s">
        <v>275</v>
      </c>
      <c r="B16" s="77" t="s">
        <v>90</v>
      </c>
      <c r="C16" s="3">
        <v>13939.716</v>
      </c>
      <c r="D16" s="3">
        <v>14738.469</v>
      </c>
      <c r="E16" s="3">
        <v>15370.759</v>
      </c>
    </row>
    <row r="17" spans="1:5" ht="62.25" customHeight="1">
      <c r="A17" s="135" t="s">
        <v>276</v>
      </c>
      <c r="B17" s="77" t="s">
        <v>563</v>
      </c>
      <c r="C17" s="3">
        <v>6341.95</v>
      </c>
      <c r="D17" s="3">
        <v>6358.478</v>
      </c>
      <c r="E17" s="3">
        <v>6290.108</v>
      </c>
    </row>
    <row r="18" spans="1:5" ht="34.5" customHeight="1">
      <c r="A18" s="75" t="s">
        <v>306</v>
      </c>
      <c r="B18" s="70" t="s">
        <v>50</v>
      </c>
      <c r="C18" s="5">
        <f>C19+C20+C21</f>
        <v>227755.356</v>
      </c>
      <c r="D18" s="5">
        <f>D19+D20+D21</f>
        <v>215069.33000000002</v>
      </c>
      <c r="E18" s="5">
        <f>E19+E20+E21</f>
        <v>215329.33000000002</v>
      </c>
    </row>
    <row r="19" spans="1:5" ht="45.75" customHeight="1">
      <c r="A19" s="64" t="s">
        <v>307</v>
      </c>
      <c r="B19" s="77" t="s">
        <v>51</v>
      </c>
      <c r="C19" s="3">
        <v>14043.892</v>
      </c>
      <c r="D19" s="3">
        <v>5146.966</v>
      </c>
      <c r="E19" s="3">
        <v>5146.966</v>
      </c>
    </row>
    <row r="20" spans="1:5" ht="52.5" customHeight="1">
      <c r="A20" s="64" t="s">
        <v>665</v>
      </c>
      <c r="B20" s="77" t="s">
        <v>571</v>
      </c>
      <c r="C20" s="3">
        <v>206106.964</v>
      </c>
      <c r="D20" s="3">
        <v>202173.364</v>
      </c>
      <c r="E20" s="3">
        <v>202233.364</v>
      </c>
    </row>
    <row r="21" spans="1:5" ht="46.5" customHeight="1">
      <c r="A21" s="152" t="s">
        <v>669</v>
      </c>
      <c r="B21" s="77" t="s">
        <v>52</v>
      </c>
      <c r="C21" s="3">
        <v>7604.5</v>
      </c>
      <c r="D21" s="3">
        <v>7749</v>
      </c>
      <c r="E21" s="3">
        <v>7949</v>
      </c>
    </row>
    <row r="22" spans="1:5" ht="46.5" customHeight="1">
      <c r="A22" s="78" t="s">
        <v>97</v>
      </c>
      <c r="B22" s="70" t="s">
        <v>589</v>
      </c>
      <c r="C22" s="5">
        <f>C23</f>
        <v>491</v>
      </c>
      <c r="D22" s="5">
        <f>D23</f>
        <v>491</v>
      </c>
      <c r="E22" s="5">
        <f>E23</f>
        <v>491</v>
      </c>
    </row>
    <row r="23" spans="1:5" ht="63.75" customHeight="1">
      <c r="A23" s="147" t="s">
        <v>711</v>
      </c>
      <c r="B23" s="77" t="s">
        <v>407</v>
      </c>
      <c r="C23" s="3">
        <v>491</v>
      </c>
      <c r="D23" s="3">
        <v>491</v>
      </c>
      <c r="E23" s="3">
        <v>491</v>
      </c>
    </row>
    <row r="24" spans="1:5" ht="34.5" customHeight="1">
      <c r="A24" s="103" t="s">
        <v>426</v>
      </c>
      <c r="B24" s="70" t="s">
        <v>670</v>
      </c>
      <c r="C24" s="104">
        <f>C25</f>
        <v>537</v>
      </c>
      <c r="D24" s="104">
        <f>D25</f>
        <v>464</v>
      </c>
      <c r="E24" s="104">
        <f>E25</f>
        <v>472</v>
      </c>
    </row>
    <row r="25" spans="1:5" ht="49.5" customHeight="1">
      <c r="A25" s="153" t="s">
        <v>427</v>
      </c>
      <c r="B25" s="77" t="s">
        <v>672</v>
      </c>
      <c r="C25" s="154">
        <v>537</v>
      </c>
      <c r="D25" s="38">
        <v>464</v>
      </c>
      <c r="E25" s="38">
        <v>472</v>
      </c>
    </row>
    <row r="26" spans="1:5" ht="55.5" customHeight="1">
      <c r="A26" s="155" t="s">
        <v>335</v>
      </c>
      <c r="B26" s="70" t="s">
        <v>49</v>
      </c>
      <c r="C26" s="156">
        <f>C28+C27</f>
        <v>338.20000000000005</v>
      </c>
      <c r="D26" s="38"/>
      <c r="E26" s="38"/>
    </row>
    <row r="27" spans="1:5" ht="91.5" customHeight="1">
      <c r="A27" s="147" t="s">
        <v>484</v>
      </c>
      <c r="B27" s="77" t="s">
        <v>627</v>
      </c>
      <c r="C27" s="154">
        <v>192.8</v>
      </c>
      <c r="D27" s="38"/>
      <c r="E27" s="38"/>
    </row>
    <row r="28" spans="1:5" ht="79.5" customHeight="1">
      <c r="A28" s="147" t="s">
        <v>485</v>
      </c>
      <c r="B28" s="77" t="s">
        <v>297</v>
      </c>
      <c r="C28" s="154">
        <v>145.4</v>
      </c>
      <c r="D28" s="38"/>
      <c r="E28" s="38"/>
    </row>
    <row r="29" spans="1:5" ht="42.75" customHeight="1">
      <c r="A29" s="146" t="s">
        <v>348</v>
      </c>
      <c r="B29" s="70" t="s">
        <v>673</v>
      </c>
      <c r="C29" s="5">
        <f>C30+C31+C32+C33</f>
        <v>1700.9560000000001</v>
      </c>
      <c r="D29" s="5">
        <f>D30+D31+D32+D33</f>
        <v>1320</v>
      </c>
      <c r="E29" s="5">
        <f>E30+E31+E32+E33</f>
        <v>1400</v>
      </c>
    </row>
    <row r="30" spans="1:5" ht="81.75" customHeight="1" hidden="1">
      <c r="A30" s="135" t="s">
        <v>674</v>
      </c>
      <c r="B30" s="77" t="s">
        <v>399</v>
      </c>
      <c r="C30" s="5"/>
      <c r="D30" s="5"/>
      <c r="E30" s="5"/>
    </row>
    <row r="31" spans="1:5" ht="60" customHeight="1">
      <c r="A31" s="135" t="s">
        <v>675</v>
      </c>
      <c r="B31" s="77" t="s">
        <v>355</v>
      </c>
      <c r="C31" s="3">
        <v>111.456</v>
      </c>
      <c r="D31" s="3">
        <v>180</v>
      </c>
      <c r="E31" s="3">
        <v>180</v>
      </c>
    </row>
    <row r="32" spans="1:5" ht="58.5" customHeight="1">
      <c r="A32" s="64" t="s">
        <v>676</v>
      </c>
      <c r="B32" s="3" t="s">
        <v>677</v>
      </c>
      <c r="C32" s="3">
        <v>839.5</v>
      </c>
      <c r="D32" s="108">
        <v>330</v>
      </c>
      <c r="E32" s="109">
        <v>370</v>
      </c>
    </row>
    <row r="33" spans="1:5" ht="44.25" customHeight="1">
      <c r="A33" s="135" t="s">
        <v>678</v>
      </c>
      <c r="B33" s="3" t="s">
        <v>679</v>
      </c>
      <c r="C33" s="3">
        <v>750</v>
      </c>
      <c r="D33" s="110">
        <v>810</v>
      </c>
      <c r="E33" s="93">
        <v>850</v>
      </c>
    </row>
    <row r="34" spans="1:5" ht="45.75" customHeight="1">
      <c r="A34" s="75" t="s">
        <v>85</v>
      </c>
      <c r="B34" s="5" t="s">
        <v>680</v>
      </c>
      <c r="C34" s="5">
        <f>C35</f>
        <v>20</v>
      </c>
      <c r="D34" s="7">
        <f>D35</f>
        <v>20</v>
      </c>
      <c r="E34" s="5">
        <f>E35</f>
        <v>20</v>
      </c>
    </row>
    <row r="35" spans="1:5" ht="59.25" customHeight="1">
      <c r="A35" s="64" t="s">
        <v>86</v>
      </c>
      <c r="B35" s="3" t="s">
        <v>402</v>
      </c>
      <c r="C35" s="3">
        <v>20</v>
      </c>
      <c r="D35" s="7">
        <v>20</v>
      </c>
      <c r="E35" s="5">
        <v>20</v>
      </c>
    </row>
    <row r="36" spans="1:5" ht="31.5" customHeight="1">
      <c r="A36" s="146" t="s">
        <v>477</v>
      </c>
      <c r="B36" s="5" t="s">
        <v>53</v>
      </c>
      <c r="C36" s="5">
        <f>C37+C38</f>
        <v>964.114</v>
      </c>
      <c r="D36" s="5">
        <f>D37+D38</f>
        <v>824.114</v>
      </c>
      <c r="E36" s="5">
        <f>E37+E38</f>
        <v>844.114</v>
      </c>
    </row>
    <row r="37" spans="1:5" ht="51" customHeight="1">
      <c r="A37" s="64" t="s">
        <v>478</v>
      </c>
      <c r="B37" s="3" t="s">
        <v>681</v>
      </c>
      <c r="C37" s="3">
        <v>365</v>
      </c>
      <c r="D37" s="105">
        <v>365</v>
      </c>
      <c r="E37" s="3">
        <v>365</v>
      </c>
    </row>
    <row r="38" spans="1:5" ht="62.25" customHeight="1">
      <c r="A38" s="64" t="s">
        <v>84</v>
      </c>
      <c r="B38" s="3" t="s">
        <v>394</v>
      </c>
      <c r="C38" s="3">
        <v>599.114</v>
      </c>
      <c r="D38" s="105">
        <v>459.114</v>
      </c>
      <c r="E38" s="3">
        <v>479.114</v>
      </c>
    </row>
    <row r="39" spans="1:5" ht="65.25" customHeight="1">
      <c r="A39" s="157" t="s">
        <v>471</v>
      </c>
      <c r="B39" s="5" t="s">
        <v>683</v>
      </c>
      <c r="C39" s="5">
        <f>C40+C41+C42</f>
        <v>6056</v>
      </c>
      <c r="D39" s="5">
        <f>D40+D41+D42</f>
        <v>8597</v>
      </c>
      <c r="E39" s="5">
        <f>E40+E41+E42</f>
        <v>6593</v>
      </c>
    </row>
    <row r="40" spans="1:5" ht="63" customHeight="1">
      <c r="A40" s="153" t="s">
        <v>245</v>
      </c>
      <c r="B40" s="79" t="s">
        <v>684</v>
      </c>
      <c r="C40" s="3">
        <v>6036</v>
      </c>
      <c r="D40" s="105">
        <v>8427</v>
      </c>
      <c r="E40" s="3">
        <v>6403</v>
      </c>
    </row>
    <row r="41" spans="1:5" ht="73.5" customHeight="1" hidden="1">
      <c r="A41" s="158" t="s">
        <v>685</v>
      </c>
      <c r="B41" s="3" t="s">
        <v>686</v>
      </c>
      <c r="C41" s="3"/>
      <c r="D41" s="105">
        <v>150</v>
      </c>
      <c r="E41" s="3">
        <v>170</v>
      </c>
    </row>
    <row r="42" spans="1:5" ht="65.25" customHeight="1">
      <c r="A42" s="159" t="s">
        <v>687</v>
      </c>
      <c r="B42" s="3" t="s">
        <v>688</v>
      </c>
      <c r="C42" s="3">
        <v>20</v>
      </c>
      <c r="D42" s="105">
        <v>20</v>
      </c>
      <c r="E42" s="3">
        <v>20</v>
      </c>
    </row>
    <row r="43" spans="1:9" ht="36" customHeight="1">
      <c r="A43" s="80" t="s">
        <v>598</v>
      </c>
      <c r="B43" s="5" t="s">
        <v>565</v>
      </c>
      <c r="C43" s="5">
        <f>C44+C45</f>
        <v>359.2</v>
      </c>
      <c r="D43" s="7"/>
      <c r="E43" s="5"/>
      <c r="F43" s="370"/>
      <c r="G43" s="371"/>
      <c r="H43" s="371"/>
      <c r="I43" s="371"/>
    </row>
    <row r="44" spans="1:5" ht="44.25" customHeight="1">
      <c r="A44" s="64" t="s">
        <v>599</v>
      </c>
      <c r="B44" s="3" t="s">
        <v>410</v>
      </c>
      <c r="C44" s="3">
        <v>237</v>
      </c>
      <c r="D44" s="7"/>
      <c r="E44" s="5"/>
    </row>
    <row r="45" spans="1:5" ht="45" customHeight="1">
      <c r="A45" s="64" t="s">
        <v>285</v>
      </c>
      <c r="B45" s="3" t="s">
        <v>698</v>
      </c>
      <c r="C45" s="3">
        <v>122.2</v>
      </c>
      <c r="D45" s="7"/>
      <c r="E45" s="5"/>
    </row>
    <row r="46" spans="1:9" ht="34.5" customHeight="1" hidden="1">
      <c r="A46" s="75" t="s">
        <v>322</v>
      </c>
      <c r="B46" s="5" t="s">
        <v>323</v>
      </c>
      <c r="C46" s="5"/>
      <c r="D46" s="7"/>
      <c r="E46" s="5"/>
      <c r="F46" s="370"/>
      <c r="G46" s="371"/>
      <c r="H46" s="371"/>
      <c r="I46" s="371"/>
    </row>
    <row r="47" spans="1:9" ht="47.25" customHeight="1" hidden="1">
      <c r="A47" s="135" t="s">
        <v>705</v>
      </c>
      <c r="B47" s="3" t="s">
        <v>403</v>
      </c>
      <c r="C47" s="5"/>
      <c r="D47" s="7"/>
      <c r="E47" s="5"/>
      <c r="F47" s="81"/>
      <c r="G47" s="23"/>
      <c r="H47" s="23"/>
      <c r="I47" s="23"/>
    </row>
    <row r="48" spans="1:9" ht="45.75" customHeight="1" hidden="1">
      <c r="A48" s="64" t="s">
        <v>324</v>
      </c>
      <c r="B48" s="3" t="s">
        <v>325</v>
      </c>
      <c r="C48" s="5"/>
      <c r="D48" s="7"/>
      <c r="E48" s="5"/>
      <c r="F48" s="81"/>
      <c r="G48" s="23"/>
      <c r="H48" s="23"/>
      <c r="I48" s="23"/>
    </row>
    <row r="49" spans="1:5" ht="49.5" customHeight="1" hidden="1">
      <c r="A49" s="135" t="s">
        <v>699</v>
      </c>
      <c r="B49" s="3" t="s">
        <v>706</v>
      </c>
      <c r="C49" s="5"/>
      <c r="D49" s="7"/>
      <c r="E49" s="5"/>
    </row>
    <row r="50" spans="1:5" ht="47.25" customHeight="1">
      <c r="A50" s="78" t="s">
        <v>509</v>
      </c>
      <c r="B50" s="5" t="s">
        <v>700</v>
      </c>
      <c r="C50" s="5">
        <f>C51</f>
        <v>5</v>
      </c>
      <c r="D50" s="5">
        <f>D51</f>
        <v>0</v>
      </c>
      <c r="E50" s="5">
        <f>E51</f>
        <v>0</v>
      </c>
    </row>
    <row r="51" spans="1:5" ht="58.5" customHeight="1">
      <c r="A51" s="160" t="s">
        <v>702</v>
      </c>
      <c r="B51" s="3" t="s">
        <v>406</v>
      </c>
      <c r="C51" s="3">
        <v>5</v>
      </c>
      <c r="D51" s="7"/>
      <c r="E51" s="5"/>
    </row>
    <row r="52" spans="1:5" ht="36" customHeight="1">
      <c r="A52" s="75" t="s">
        <v>4</v>
      </c>
      <c r="B52" s="5" t="s">
        <v>556</v>
      </c>
      <c r="C52" s="5">
        <f>C53+C54</f>
        <v>377</v>
      </c>
      <c r="D52" s="5">
        <f>D53+D54</f>
        <v>377</v>
      </c>
      <c r="E52" s="5">
        <f>E53+E54</f>
        <v>237</v>
      </c>
    </row>
    <row r="53" spans="1:5" ht="48" customHeight="1">
      <c r="A53" s="64" t="s">
        <v>703</v>
      </c>
      <c r="B53" s="3" t="s">
        <v>404</v>
      </c>
      <c r="C53" s="3">
        <v>140</v>
      </c>
      <c r="D53" s="108">
        <v>140</v>
      </c>
      <c r="E53" s="109"/>
    </row>
    <row r="54" spans="1:5" ht="51.75" customHeight="1">
      <c r="A54" s="135" t="s">
        <v>704</v>
      </c>
      <c r="B54" s="3" t="s">
        <v>558</v>
      </c>
      <c r="C54" s="3">
        <v>237</v>
      </c>
      <c r="D54" s="110">
        <v>237</v>
      </c>
      <c r="E54" s="93">
        <v>237</v>
      </c>
    </row>
    <row r="55" spans="1:5" ht="60.75" customHeight="1" hidden="1">
      <c r="A55" s="78" t="s">
        <v>244</v>
      </c>
      <c r="B55" s="5" t="s">
        <v>707</v>
      </c>
      <c r="C55" s="5"/>
      <c r="D55" s="7"/>
      <c r="E55" s="2"/>
    </row>
    <row r="56" spans="1:5" ht="21" customHeight="1" hidden="1">
      <c r="A56" s="62"/>
      <c r="B56" s="5"/>
      <c r="C56" s="5"/>
      <c r="D56" s="7">
        <v>1</v>
      </c>
      <c r="E56" s="2"/>
    </row>
    <row r="57" spans="1:5" ht="84" customHeight="1" hidden="1">
      <c r="A57" s="135" t="s">
        <v>708</v>
      </c>
      <c r="B57" s="3" t="s">
        <v>405</v>
      </c>
      <c r="C57" s="5"/>
      <c r="D57" s="7"/>
      <c r="E57" s="2"/>
    </row>
    <row r="58" spans="1:5" ht="57" customHeight="1">
      <c r="A58" s="82" t="s">
        <v>45</v>
      </c>
      <c r="B58" s="7" t="s">
        <v>709</v>
      </c>
      <c r="C58" s="148">
        <f>C59</f>
        <v>1539</v>
      </c>
      <c r="D58" s="2">
        <f>D59</f>
        <v>1539</v>
      </c>
      <c r="E58" s="2">
        <f>E59</f>
        <v>0</v>
      </c>
    </row>
    <row r="59" spans="1:5" ht="75" customHeight="1">
      <c r="A59" s="64" t="s">
        <v>712</v>
      </c>
      <c r="B59" s="60" t="s">
        <v>6</v>
      </c>
      <c r="C59" s="60">
        <v>1539</v>
      </c>
      <c r="D59" s="108">
        <v>1539</v>
      </c>
      <c r="E59" s="108"/>
    </row>
    <row r="60" spans="1:5" ht="66.75" customHeight="1" hidden="1">
      <c r="A60" s="75" t="s">
        <v>5</v>
      </c>
      <c r="B60" s="5" t="s">
        <v>714</v>
      </c>
      <c r="C60" s="5"/>
      <c r="D60" s="7"/>
      <c r="E60" s="2"/>
    </row>
    <row r="61" spans="1:5" ht="96" customHeight="1" hidden="1">
      <c r="A61" s="64" t="s">
        <v>713</v>
      </c>
      <c r="B61" s="60" t="s">
        <v>7</v>
      </c>
      <c r="C61" s="5"/>
      <c r="D61" s="7"/>
      <c r="E61" s="59"/>
    </row>
    <row r="62" spans="1:5" ht="33.75" customHeight="1">
      <c r="A62" s="75" t="s">
        <v>227</v>
      </c>
      <c r="B62" s="8" t="s">
        <v>716</v>
      </c>
      <c r="C62" s="5">
        <f>C63</f>
        <v>5</v>
      </c>
      <c r="D62" s="58">
        <f>D63</f>
        <v>0</v>
      </c>
      <c r="E62" s="58">
        <f>E63</f>
        <v>0</v>
      </c>
    </row>
    <row r="63" spans="1:5" ht="49.5" customHeight="1">
      <c r="A63" s="63" t="s">
        <v>715</v>
      </c>
      <c r="B63" s="3" t="s">
        <v>228</v>
      </c>
      <c r="C63" s="111">
        <v>5</v>
      </c>
      <c r="D63" s="112"/>
      <c r="E63" s="112"/>
    </row>
    <row r="64" spans="1:5" ht="30.75" customHeight="1">
      <c r="A64" s="75" t="s">
        <v>122</v>
      </c>
      <c r="B64" s="5" t="s">
        <v>32</v>
      </c>
      <c r="C64" s="5">
        <f>C65</f>
        <v>115</v>
      </c>
      <c r="D64" s="92"/>
      <c r="E64" s="92"/>
    </row>
    <row r="65" spans="1:5" ht="60">
      <c r="A65" s="64" t="s">
        <v>464</v>
      </c>
      <c r="B65" s="3" t="s">
        <v>465</v>
      </c>
      <c r="C65" s="3">
        <v>115</v>
      </c>
      <c r="D65" s="93"/>
      <c r="E65" s="93"/>
    </row>
    <row r="66" spans="1:5" ht="43.5">
      <c r="A66" s="75" t="s">
        <v>279</v>
      </c>
      <c r="B66" s="5" t="s">
        <v>281</v>
      </c>
      <c r="C66" s="5">
        <f>C67</f>
        <v>904</v>
      </c>
      <c r="D66" s="136"/>
      <c r="E66" s="93"/>
    </row>
    <row r="67" spans="1:5" ht="59.25" customHeight="1">
      <c r="A67" s="64" t="s">
        <v>280</v>
      </c>
      <c r="B67" s="3" t="s">
        <v>282</v>
      </c>
      <c r="C67" s="3">
        <v>904</v>
      </c>
      <c r="D67" s="136"/>
      <c r="E67" s="93"/>
    </row>
    <row r="68" spans="1:3" ht="15" hidden="1">
      <c r="A68" s="137"/>
      <c r="B68" s="2"/>
      <c r="C68" s="2"/>
    </row>
    <row r="69" spans="1:3" ht="15" hidden="1">
      <c r="A69" s="137"/>
      <c r="B69" s="2"/>
      <c r="C69" s="2"/>
    </row>
    <row r="70" spans="1:3" ht="15" hidden="1">
      <c r="A70" s="137"/>
      <c r="B70" s="2"/>
      <c r="C70" s="2"/>
    </row>
    <row r="71" spans="1:3" ht="57.75">
      <c r="A71" s="162" t="s">
        <v>93</v>
      </c>
      <c r="B71" s="163" t="s">
        <v>92</v>
      </c>
      <c r="C71" s="163">
        <v>50</v>
      </c>
    </row>
    <row r="72" spans="1:3" ht="60">
      <c r="A72" s="164" t="s">
        <v>94</v>
      </c>
      <c r="B72" s="165" t="s">
        <v>91</v>
      </c>
      <c r="C72" s="165">
        <v>50</v>
      </c>
    </row>
    <row r="73" spans="1:3" ht="43.5">
      <c r="A73" s="162" t="s">
        <v>531</v>
      </c>
      <c r="B73" s="163" t="s">
        <v>532</v>
      </c>
      <c r="C73" s="320">
        <v>30</v>
      </c>
    </row>
    <row r="74" spans="1:3" ht="45">
      <c r="A74" s="64" t="s">
        <v>542</v>
      </c>
      <c r="B74" s="3" t="s">
        <v>533</v>
      </c>
      <c r="C74" s="328">
        <v>30</v>
      </c>
    </row>
  </sheetData>
  <sheetProtection/>
  <mergeCells count="6">
    <mergeCell ref="F43:I43"/>
    <mergeCell ref="F46:I46"/>
    <mergeCell ref="A5:E6"/>
    <mergeCell ref="A1:B1"/>
    <mergeCell ref="A3:B3"/>
    <mergeCell ref="A4:B4"/>
  </mergeCells>
  <hyperlinks>
    <hyperlink ref="A23" r:id="rId1" display="consultantplus://offline/ref=C6EF3AE28B6C46D1117CBBA251A07B11C6C7C5768D62628200322DA1BBA42282C9440EEF08E6CC43400635U6VAM"/>
    <hyperlink ref="A39" r:id="rId2" display="consultantplus://offline/ref=C6EF3AE28B6C46D1117CBBA251A07B11C6C7C5768D6761820E322DA1BBA42282C9440EEF08E6CC43400635U6VAM"/>
    <hyperlink ref="A40" r:id="rId3" display="consultantplus://offline/ref=C6EF3AE28B6C46D1117CBBA251A07B11C6C7C5768D6761820E322DA1BBA42282C9440EEF08E6CC43400235U6VEM"/>
    <hyperlink ref="A41" r:id="rId4" display="consultantplus://offline/ref=C6EF3AE28B6C46D1117CBBA251A07B11C6C7C5768D6761820E322DA1BBA42282C9440EEF08E6CC43400331U6VCM"/>
    <hyperlink ref="A42" r:id="rId5" display="consultantplus://offline/ref=C6EF3AE28B6C46D1117CBBA251A07B11C6C7C5768D6761820E322DA1BBA42282C9440EEF08E6CC43400136U6VDM"/>
    <hyperlink ref="A25" r:id="rId6" display="consultantplus://offline/ref=C6EF3AE28B6C46D1117CBBA251A07B11C6C7C5768D606C8B0E322DA1BBA42282C9440EEF08E6CC43400230U6VFM"/>
  </hyperlinks>
  <printOptions horizontalCentered="1"/>
  <pageMargins left="0.7480314960629921" right="0.15748031496062992" top="0.984251968503937" bottom="0.984251968503937" header="0.5118110236220472" footer="0.5118110236220472"/>
  <pageSetup fitToHeight="0" fitToWidth="1" horizontalDpi="600" verticalDpi="600" orientation="portrait" paperSize="9" scale="99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40.421875" style="0" customWidth="1"/>
    <col min="2" max="2" width="12.7109375" style="0" customWidth="1"/>
    <col min="3" max="3" width="9.140625" style="0" hidden="1" customWidth="1"/>
    <col min="4" max="4" width="13.421875" style="0" customWidth="1"/>
    <col min="5" max="5" width="13.8515625" style="0" customWidth="1"/>
  </cols>
  <sheetData>
    <row r="1" spans="1:5" ht="17.25" customHeight="1">
      <c r="A1" s="389"/>
      <c r="B1" s="389"/>
      <c r="C1" s="389"/>
      <c r="D1" s="389"/>
      <c r="E1" s="389"/>
    </row>
    <row r="2" spans="1:5" ht="15" hidden="1">
      <c r="A2" s="197"/>
      <c r="B2" s="197"/>
      <c r="C2" s="197"/>
      <c r="D2" s="197"/>
      <c r="E2" s="197"/>
    </row>
    <row r="3" spans="1:5" ht="19.5" customHeight="1">
      <c r="A3" s="377"/>
      <c r="B3" s="389"/>
      <c r="C3" s="389"/>
      <c r="D3" s="389"/>
      <c r="E3" s="389"/>
    </row>
    <row r="4" spans="1:5" ht="27.75" customHeight="1">
      <c r="A4" s="387"/>
      <c r="B4" s="390"/>
      <c r="C4" s="390"/>
      <c r="D4" s="390"/>
      <c r="E4" s="390"/>
    </row>
    <row r="5" spans="1:5" ht="15">
      <c r="A5" s="380"/>
      <c r="B5" s="381"/>
      <c r="C5" s="381"/>
      <c r="D5" s="381"/>
      <c r="E5" s="382"/>
    </row>
    <row r="6" spans="1:5" ht="15">
      <c r="A6" s="383"/>
      <c r="B6" s="384"/>
      <c r="C6" s="384"/>
      <c r="D6" s="384"/>
      <c r="E6" s="385"/>
    </row>
    <row r="7" spans="1:5" ht="15.75">
      <c r="A7" s="195"/>
      <c r="B7" s="75"/>
      <c r="C7" s="196"/>
      <c r="D7" s="195"/>
      <c r="E7" s="195"/>
    </row>
    <row r="8" spans="1:5" s="192" customFormat="1" ht="12">
      <c r="A8" s="194"/>
      <c r="B8" s="194"/>
      <c r="C8" s="194"/>
      <c r="D8" s="193"/>
      <c r="E8" s="193"/>
    </row>
    <row r="9" spans="1:5" ht="15.75">
      <c r="A9" s="191"/>
      <c r="B9" s="75"/>
      <c r="C9" s="75"/>
      <c r="D9" s="104"/>
      <c r="E9" s="104"/>
    </row>
    <row r="10" spans="1:5" ht="15.75">
      <c r="A10" s="170"/>
      <c r="B10" s="187"/>
      <c r="C10" s="75"/>
      <c r="D10" s="75"/>
      <c r="E10" s="75"/>
    </row>
    <row r="11" spans="1:5" ht="15.75">
      <c r="A11" s="174"/>
      <c r="B11" s="186"/>
      <c r="C11" s="64"/>
      <c r="D11" s="64"/>
      <c r="E11" s="64"/>
    </row>
    <row r="12" spans="1:5" ht="15.75">
      <c r="A12" s="174"/>
      <c r="B12" s="186"/>
      <c r="C12" s="64"/>
      <c r="D12" s="64"/>
      <c r="E12" s="64"/>
    </row>
    <row r="13" spans="1:5" ht="15.75">
      <c r="A13" s="174"/>
      <c r="B13" s="186"/>
      <c r="C13" s="64"/>
      <c r="D13" s="64"/>
      <c r="E13" s="64"/>
    </row>
    <row r="14" spans="1:5" ht="15.75">
      <c r="A14" s="184"/>
      <c r="B14" s="187"/>
      <c r="C14" s="75"/>
      <c r="D14" s="75"/>
      <c r="E14" s="75"/>
    </row>
    <row r="15" spans="1:5" ht="15.75">
      <c r="A15" s="177"/>
      <c r="B15" s="186"/>
      <c r="C15" s="64"/>
      <c r="D15" s="64"/>
      <c r="E15" s="64"/>
    </row>
    <row r="16" spans="1:5" ht="15.75">
      <c r="A16" s="177"/>
      <c r="B16" s="186"/>
      <c r="C16" s="64"/>
      <c r="D16" s="64"/>
      <c r="E16" s="64"/>
    </row>
    <row r="17" spans="1:5" ht="15.75">
      <c r="A17" s="177"/>
      <c r="B17" s="186"/>
      <c r="C17" s="64"/>
      <c r="D17" s="64"/>
      <c r="E17" s="64"/>
    </row>
    <row r="18" spans="1:5" ht="15.75">
      <c r="A18" s="170"/>
      <c r="B18" s="187"/>
      <c r="C18" s="75"/>
      <c r="D18" s="75"/>
      <c r="E18" s="75"/>
    </row>
    <row r="19" spans="1:5" ht="15.75">
      <c r="A19" s="174"/>
      <c r="B19" s="186"/>
      <c r="C19" s="64"/>
      <c r="D19" s="64"/>
      <c r="E19" s="64"/>
    </row>
    <row r="20" spans="1:5" ht="15.75">
      <c r="A20" s="174"/>
      <c r="B20" s="186"/>
      <c r="C20" s="64"/>
      <c r="D20" s="64"/>
      <c r="E20" s="64"/>
    </row>
    <row r="21" spans="1:5" ht="15.75">
      <c r="A21" s="190"/>
      <c r="B21" s="186"/>
      <c r="C21" s="64"/>
      <c r="D21" s="64"/>
      <c r="E21" s="64"/>
    </row>
    <row r="22" spans="1:5" ht="15">
      <c r="A22" s="78"/>
      <c r="B22" s="187"/>
      <c r="C22" s="75"/>
      <c r="D22" s="75"/>
      <c r="E22" s="75"/>
    </row>
    <row r="23" spans="1:5" ht="15.75">
      <c r="A23" s="189"/>
      <c r="B23" s="186"/>
      <c r="C23" s="64"/>
      <c r="D23" s="64"/>
      <c r="E23" s="64"/>
    </row>
    <row r="24" spans="1:5" ht="15">
      <c r="A24" s="103"/>
      <c r="B24" s="187"/>
      <c r="C24" s="188"/>
      <c r="D24" s="188"/>
      <c r="E24" s="188"/>
    </row>
    <row r="25" spans="1:5" ht="15.75">
      <c r="A25" s="182"/>
      <c r="B25" s="186"/>
      <c r="C25" s="38"/>
      <c r="D25" s="38"/>
      <c r="E25" s="38"/>
    </row>
    <row r="26" spans="1:5" ht="15.75">
      <c r="A26" s="184"/>
      <c r="B26" s="187"/>
      <c r="C26" s="75"/>
      <c r="D26" s="75"/>
      <c r="E26" s="75"/>
    </row>
    <row r="27" spans="1:5" ht="15.75">
      <c r="A27" s="177"/>
      <c r="B27" s="186"/>
      <c r="C27" s="75"/>
      <c r="D27" s="75"/>
      <c r="E27" s="75"/>
    </row>
    <row r="28" spans="1:5" ht="15.75">
      <c r="A28" s="177"/>
      <c r="B28" s="186"/>
      <c r="C28" s="64"/>
      <c r="D28" s="64"/>
      <c r="E28" s="64"/>
    </row>
    <row r="29" spans="1:5" ht="15.75">
      <c r="A29" s="174"/>
      <c r="B29" s="64"/>
      <c r="C29" s="64"/>
      <c r="D29" s="176"/>
      <c r="E29" s="64"/>
    </row>
    <row r="30" spans="1:5" ht="15.75">
      <c r="A30" s="185"/>
      <c r="B30" s="64"/>
      <c r="C30" s="64"/>
      <c r="D30" s="176"/>
      <c r="E30" s="64"/>
    </row>
    <row r="31" spans="1:5" ht="15.75">
      <c r="A31" s="170"/>
      <c r="B31" s="75"/>
      <c r="C31" s="75"/>
      <c r="D31" s="172"/>
      <c r="E31" s="75"/>
    </row>
    <row r="32" spans="1:5" ht="15.75">
      <c r="A32" s="174"/>
      <c r="B32" s="64"/>
      <c r="C32" s="75"/>
      <c r="D32" s="172"/>
      <c r="E32" s="75"/>
    </row>
    <row r="33" spans="1:5" ht="15.75">
      <c r="A33" s="184"/>
      <c r="B33" s="75"/>
      <c r="C33" s="75"/>
      <c r="D33" s="75"/>
      <c r="E33" s="75"/>
    </row>
    <row r="34" spans="1:5" ht="15.75">
      <c r="A34" s="174"/>
      <c r="B34" s="64"/>
      <c r="C34" s="64"/>
      <c r="D34" s="176"/>
      <c r="E34" s="64"/>
    </row>
    <row r="35" spans="1:5" ht="15.75">
      <c r="A35" s="174"/>
      <c r="B35" s="64"/>
      <c r="C35" s="64"/>
      <c r="D35" s="176"/>
      <c r="E35" s="64"/>
    </row>
    <row r="36" spans="1:5" ht="15.75">
      <c r="A36" s="183"/>
      <c r="B36" s="75"/>
      <c r="C36" s="75"/>
      <c r="D36" s="75"/>
      <c r="E36" s="75"/>
    </row>
    <row r="37" spans="1:5" ht="15.75">
      <c r="A37" s="182"/>
      <c r="B37" s="135"/>
      <c r="C37" s="64"/>
      <c r="D37" s="176"/>
      <c r="E37" s="64"/>
    </row>
    <row r="38" spans="1:5" ht="15.75" hidden="1">
      <c r="A38" s="181"/>
      <c r="B38" s="64"/>
      <c r="C38" s="64"/>
      <c r="D38" s="176"/>
      <c r="E38" s="64"/>
    </row>
    <row r="39" spans="1:5" ht="15.75">
      <c r="A39" s="180"/>
      <c r="B39" s="64"/>
      <c r="C39" s="64"/>
      <c r="D39" s="176"/>
      <c r="E39" s="64"/>
    </row>
    <row r="40" spans="1:5" ht="15">
      <c r="A40" s="80"/>
      <c r="B40" s="5"/>
      <c r="C40" s="5"/>
      <c r="D40" s="172"/>
      <c r="E40" s="172"/>
    </row>
    <row r="41" spans="1:5" ht="15.75">
      <c r="A41" s="174"/>
      <c r="B41" s="3"/>
      <c r="C41" s="3"/>
      <c r="D41" s="176"/>
      <c r="E41" s="64"/>
    </row>
    <row r="42" spans="1:5" ht="15.75">
      <c r="A42" s="174"/>
      <c r="B42" s="3"/>
      <c r="C42" s="3"/>
      <c r="D42" s="176"/>
      <c r="E42" s="64"/>
    </row>
    <row r="43" spans="1:5" ht="15.75">
      <c r="A43" s="170"/>
      <c r="B43" s="75"/>
      <c r="C43" s="75"/>
      <c r="D43" s="172"/>
      <c r="E43" s="75"/>
    </row>
    <row r="44" spans="1:5" ht="15.75">
      <c r="A44" s="177"/>
      <c r="B44" s="64"/>
      <c r="C44" s="75"/>
      <c r="D44" s="172"/>
      <c r="E44" s="75"/>
    </row>
    <row r="45" spans="1:5" ht="15.75">
      <c r="A45" s="174"/>
      <c r="B45" s="64"/>
      <c r="C45" s="75"/>
      <c r="D45" s="172"/>
      <c r="E45" s="75"/>
    </row>
    <row r="46" spans="1:5" ht="15.75">
      <c r="A46" s="177"/>
      <c r="B46" s="64"/>
      <c r="C46" s="75"/>
      <c r="D46" s="172"/>
      <c r="E46" s="75"/>
    </row>
    <row r="47" spans="1:5" ht="15.75">
      <c r="A47" s="179"/>
      <c r="B47" s="75"/>
      <c r="C47" s="75"/>
      <c r="D47" s="75"/>
      <c r="E47" s="75"/>
    </row>
    <row r="48" spans="1:5" ht="15.75">
      <c r="A48" s="178"/>
      <c r="B48" s="64"/>
      <c r="C48" s="64"/>
      <c r="D48" s="172"/>
      <c r="E48" s="75"/>
    </row>
    <row r="49" spans="1:5" ht="15">
      <c r="A49" s="75"/>
      <c r="B49" s="75"/>
      <c r="C49" s="75"/>
      <c r="D49" s="75"/>
      <c r="E49" s="75"/>
    </row>
    <row r="50" spans="1:5" ht="15.75">
      <c r="A50" s="174"/>
      <c r="B50" s="64"/>
      <c r="C50" s="64"/>
      <c r="D50" s="176"/>
      <c r="E50" s="64"/>
    </row>
    <row r="51" spans="1:5" ht="15.75">
      <c r="A51" s="177"/>
      <c r="B51" s="64"/>
      <c r="C51" s="64"/>
      <c r="D51" s="176"/>
      <c r="E51" s="64"/>
    </row>
    <row r="52" spans="1:5" ht="15">
      <c r="A52" s="80"/>
      <c r="B52" s="75"/>
      <c r="C52" s="75"/>
      <c r="D52" s="172"/>
      <c r="E52" s="137"/>
    </row>
    <row r="53" spans="1:5" ht="15">
      <c r="A53" s="62"/>
      <c r="B53" s="75"/>
      <c r="C53" s="75"/>
      <c r="D53" s="172"/>
      <c r="E53" s="137"/>
    </row>
    <row r="54" spans="1:5" ht="15.75">
      <c r="A54" s="177"/>
      <c r="B54" s="64"/>
      <c r="C54" s="75"/>
      <c r="D54" s="172"/>
      <c r="E54" s="137"/>
    </row>
    <row r="55" spans="1:5" ht="15">
      <c r="A55" s="82"/>
      <c r="B55" s="172"/>
      <c r="C55" s="137"/>
      <c r="D55" s="137"/>
      <c r="E55" s="137"/>
    </row>
    <row r="56" spans="1:5" ht="15.75">
      <c r="A56" s="174"/>
      <c r="B56" s="173"/>
      <c r="C56" s="173"/>
      <c r="D56" s="176"/>
      <c r="E56" s="176"/>
    </row>
    <row r="57" spans="1:5" ht="15.75">
      <c r="A57" s="170"/>
      <c r="B57" s="75"/>
      <c r="C57" s="175"/>
      <c r="D57" s="172"/>
      <c r="E57" s="137"/>
    </row>
    <row r="58" spans="1:5" ht="15.75">
      <c r="A58" s="174"/>
      <c r="B58" s="173"/>
      <c r="C58" s="168"/>
      <c r="D58" s="172"/>
      <c r="E58" s="171"/>
    </row>
    <row r="59" spans="1:5" ht="15.75">
      <c r="A59" s="170"/>
      <c r="B59" s="169"/>
      <c r="C59" s="168"/>
      <c r="D59" s="168"/>
      <c r="E59" s="75"/>
    </row>
    <row r="60" spans="1:5" ht="15.75">
      <c r="A60" s="167"/>
      <c r="B60" s="64"/>
      <c r="C60" s="114"/>
      <c r="D60" s="166"/>
      <c r="E60" s="166"/>
    </row>
    <row r="61" spans="1:5" ht="15">
      <c r="A61" s="75"/>
      <c r="B61" s="75"/>
      <c r="C61" s="75"/>
      <c r="D61" s="75"/>
      <c r="E61" s="75"/>
    </row>
    <row r="62" spans="1:5" ht="15">
      <c r="A62" s="64"/>
      <c r="B62" s="64"/>
      <c r="C62" s="64"/>
      <c r="D62" s="64"/>
      <c r="E62" s="64"/>
    </row>
  </sheetData>
  <sheetProtection/>
  <mergeCells count="4">
    <mergeCell ref="A5:E6"/>
    <mergeCell ref="A1:E1"/>
    <mergeCell ref="A3:E3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2015-07-17T13:24:11Z</cp:lastPrinted>
  <dcterms:created xsi:type="dcterms:W3CDTF">2006-09-28T05:33:49Z</dcterms:created>
  <dcterms:modified xsi:type="dcterms:W3CDTF">2015-07-21T08:01:04Z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