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4"/>
  </bookViews>
  <sheets>
    <sheet name="источники" sheetId="1" r:id="rId1"/>
    <sheet name="доходы 2015" sheetId="2" r:id="rId2"/>
    <sheet name="функц.стр. 2015" sheetId="3" r:id="rId3"/>
    <sheet name="ведом. 2015" sheetId="4" r:id="rId4"/>
    <sheet name="цел.прог.2015" sheetId="5" r:id="rId5"/>
  </sheets>
  <definedNames>
    <definedName name="_xlnm.Print_Titles" localSheetId="3">'ведом. 2015'!$7:$9</definedName>
    <definedName name="_xlnm.Print_Titles" localSheetId="1">'доходы 2015'!$8:$10</definedName>
    <definedName name="_xlnm.Print_Titles" localSheetId="2">'функц.стр. 2015'!$7:$9</definedName>
    <definedName name="_xlnm.Print_Titles" localSheetId="4">'цел.прог.2015'!$7:$8</definedName>
    <definedName name="_xlnm.Print_Area" localSheetId="3">'ведом. 2015'!$A$1:$I$523</definedName>
    <definedName name="_xlnm.Print_Area" localSheetId="2">'функц.стр. 2015'!$A$1:$F$458</definedName>
    <definedName name="_xlnm.Print_Area" localSheetId="4">'цел.прог.2015'!$A$1:$G$80</definedName>
  </definedNames>
  <calcPr fullCalcOnLoad="1"/>
</workbook>
</file>

<file path=xl/sharedStrings.xml><?xml version="1.0" encoding="utf-8"?>
<sst xmlns="http://schemas.openxmlformats.org/spreadsheetml/2006/main" count="4672" uniqueCount="705">
  <si>
    <t>1 05 02010 02 0000 110</t>
  </si>
  <si>
    <t>Единый сельскохозяйственный налог</t>
  </si>
  <si>
    <t>1 05 03010 01 0000 110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</si>
  <si>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</si>
  <si>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</si>
  <si>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</si>
  <si>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</si>
  <si>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</si>
  <si>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1 01 02010 01 0000 110</t>
  </si>
  <si>
    <t xml:space="preserve">Субсидии местным бюджетам на развитие социальной и инженерной инфраструктуры </t>
  </si>
  <si>
    <t xml:space="preserve">Муниципальная программа «Повышение эффективности управления финансами» </t>
  </si>
  <si>
    <t>14 0 0000</t>
  </si>
  <si>
    <t>Подпрограмма «Эффективная система межбюджетных отношений» муниципальной программы «Повышение эффективности управления финансами»</t>
  </si>
  <si>
    <t>14 2 0000</t>
  </si>
  <si>
    <t>Выравнивание бюджетной обеспеченности поселений из районного фонда финансовой поддержки за счет средств областного бюджета</t>
  </si>
  <si>
    <t>Обеспечение функционирования главы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</si>
  <si>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</si>
  <si>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</si>
  <si>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представительного органа  муниципального образования</t>
  </si>
  <si>
    <t>75 0 0000</t>
  </si>
  <si>
    <t>75 1 0000</t>
  </si>
  <si>
    <t>75 1 1402</t>
  </si>
  <si>
    <t xml:space="preserve">75 1 1402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</si>
  <si>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</si>
  <si>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Аппарат представительного органа муниципального образования</t>
  </si>
  <si>
    <t>75 3 0000</t>
  </si>
  <si>
    <t>75 3 1402</t>
  </si>
  <si>
    <t>Непрограммные расходы на обеспечение деятельности муниципальных казенных учреждений</t>
  </si>
  <si>
    <t>79 0 0000</t>
  </si>
  <si>
    <t>Расходы на обеспечение деятельности (оказание услуг) муниципальных казенных учреждений не вошедшие в программные мероприятия</t>
  </si>
  <si>
    <t>79 1 0000</t>
  </si>
  <si>
    <t>79 1 1401</t>
  </si>
  <si>
    <t>Муниципальная программа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</si>
  <si>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08 0  0000</t>
  </si>
  <si>
    <t>Распределение субвенций из областного бюджета на 2015 год бюджетам 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обеспечению деятельности комиссий по делам  несовершеннолетних и защите их прав"</t>
  </si>
  <si>
    <t>Субвенции из областного бюджета  бюджетам  муниципальных районов 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обеспечению деятельности комиссий по делам  несовершеннолетних и защите их прав"</t>
  </si>
  <si>
    <t>Распределение субвенций из областного бюджета на 2015 год бюджетам муниципальных районов и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отношений"</t>
  </si>
  <si>
    <t>Субвенции из областного бюджета  бюджетам муниципальных районов 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отношений"</t>
  </si>
  <si>
    <t>Субвенций из областного бюджета  бюджетам муниципальных районов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попечительства"</t>
  </si>
  <si>
    <t>Подпрограмма «Повышение эффективности реализации молодежной политики» муниципальной программы 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</si>
  <si>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08 2 0000</t>
  </si>
  <si>
    <t>08 2 1414</t>
  </si>
  <si>
    <t xml:space="preserve"> Подпрограмма «Управление муниципальной программой и обеспечение условий реализации» муниципальной программы "Развитие образования в Пристенском районе Курской области"</t>
  </si>
  <si>
    <t>03 1 1312</t>
  </si>
  <si>
    <t>03 1 1401</t>
  </si>
  <si>
    <t>01 2 0000</t>
  </si>
  <si>
    <t>01 2 1401</t>
  </si>
  <si>
    <t>Подпрограмма №3 Подпрограмма «Искусство»  муниципальной программы  "Развитие культуры Пристенского района Курской области на 2014-2018 годы"</t>
  </si>
  <si>
    <t>01 3 0000</t>
  </si>
  <si>
    <t>01 3 1401</t>
  </si>
  <si>
    <t>01 3 1444</t>
  </si>
  <si>
    <t>Подпрограмма №1 Подпрограмма «Управление муниципальной программой и обеспечение условий реализации» муниципальной программы   "Развитие культуры Пристенского района Курской области на 2014-2018 годы"</t>
  </si>
  <si>
    <t>01 1 1335</t>
  </si>
  <si>
    <t>01 1 1401</t>
  </si>
  <si>
    <t>02 2 1113</t>
  </si>
  <si>
    <t>02 2 1314</t>
  </si>
  <si>
    <t>02 2 1315</t>
  </si>
  <si>
    <t>02 2 1316</t>
  </si>
  <si>
    <t>02 2 1117</t>
  </si>
  <si>
    <t>02 2 1118</t>
  </si>
  <si>
    <t>03 2 1300</t>
  </si>
  <si>
    <t>02 3 1319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</si>
  <si>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и 228 Налогового кодекса Российской Федерации</t>
  </si>
  <si>
    <t xml:space="preserve">1 01 02020 01 0000 110 </t>
  </si>
  <si>
    <t>1 01 02030 01 0000 110</t>
  </si>
  <si>
    <t>Налог на доходы физических лиц с доходов,  полученных от осуществления 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</si>
  <si>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</si>
  <si>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</si>
  <si>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</si>
  <si>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</si>
  <si>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</si>
  <si>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</si>
  <si>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</si>
  <si>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</si>
  <si>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Выполнение других обязательств Пристенского района Курской области</t>
  </si>
  <si>
    <t>Обеспечение мер социальной поддержки ветеранов труда и тружеников тыла</t>
  </si>
  <si>
    <t>Доходы, получаемые в виде арендной платы за земельные участки, государственная собственность,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</si>
  <si>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</si>
  <si>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1 11 05035 05 0000 120</t>
  </si>
  <si>
    <t>10 2 0000</t>
  </si>
  <si>
    <t>Муниципальная программа  "Развитие культуры Пристенского района Курской области на 2014-2018 годы"</t>
  </si>
  <si>
    <t>Выплата компенсации части родительской платы</t>
  </si>
  <si>
    <t>2 02 03021 05 0000 151</t>
  </si>
  <si>
    <t>Дотация на выравнивание бюджетной обеспеченности поселений из районного фонда финансовой поддержки</t>
  </si>
  <si>
    <t>08 1 0000</t>
  </si>
  <si>
    <t>01 1 0000</t>
  </si>
  <si>
    <t>06 1 0000</t>
  </si>
  <si>
    <t>09 1 0000</t>
  </si>
  <si>
    <t>14 1 0000</t>
  </si>
  <si>
    <t>17 1 0000</t>
  </si>
  <si>
    <t>18 1 0000</t>
  </si>
  <si>
    <t>15 1 0000</t>
  </si>
  <si>
    <t>05 1 0000</t>
  </si>
  <si>
    <t>05 1 1401</t>
  </si>
  <si>
    <t>03 1 1408</t>
  </si>
  <si>
    <t>12 1 0000</t>
  </si>
  <si>
    <t>Расходы на осуществление внутреннего муниципального финансового контроля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</si>
  <si>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</si>
  <si>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</si>
  <si>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</si>
  <si>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</si>
  <si>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</si>
  <si>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</si>
  <si>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</si>
  <si>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</si>
  <si>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</si>
  <si>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ДОХОДЫ ОТ ПРОДАЖИ МАТЕРИАЛЬНЫХ И НЕМАТЕРИАЛЬНЫХ АКТИВОВ</t>
  </si>
  <si>
    <t>Муниципальная программа "Содействие занятости населения Пристенского района на 2014-2016 годы"</t>
  </si>
  <si>
    <t>Муниципальная программа "Обеспечение доступности приоритетных объектов и услуг в приоритетных сферах жизнедеятельности инвалидов и других маломобильных групп населения в Пристенском районе на 2014-2016 годы"</t>
  </si>
  <si>
    <t>19 1 0000</t>
  </si>
  <si>
    <t>20 1 0000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</si>
  <si>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</si>
  <si>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</si>
  <si>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</si>
  <si>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</si>
  <si>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</si>
  <si>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</si>
  <si>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</si>
  <si>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</si>
  <si>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</si>
  <si>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</si>
  <si>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</si>
  <si>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1 16 25060 01 0000 140 </t>
  </si>
  <si>
    <t xml:space="preserve">Денежные взыскания (штрафы) за нарушение земельного законодательства  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</si>
  <si>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</si>
  <si>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</si>
  <si>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</si>
  <si>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Доходы от уплаты акцизов на моторные масла для дизельных и (или) карбюраторных (инжекторных) двигателей, подлижащие распределению между бюджетами субъектов Россйской Федерации и местными бюджетами с учетом установленных диффеенцированных нормативов отчислений в местные бюджеты</t>
  </si>
  <si>
    <t>Доходы от уплаты акцизов на прямогонный бензин, подлижащие распределению между бюджетами субъектов Россйской Федерации и местными бюджетами с учетом установленных диффеенцированных нормативов отчислений в местные бюджеты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</si>
  <si>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</si>
  <si>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2 00 00000 00 0000 000</t>
  </si>
  <si>
    <t>БЕЗВОЗМЕЗДНЫЕ ПОСТУПЛЕНИЯ</t>
  </si>
  <si>
    <t>2 02 0000 00 0000 000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</si>
  <si>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</si>
  <si>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</si>
  <si>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2 02 01001 05 0000 151</t>
  </si>
  <si>
    <t>Муниципальная  программа «Развитие образования в Пристенском районе Курской области»</t>
  </si>
  <si>
    <t>22 0 0000</t>
  </si>
  <si>
    <t>Подпрограмма "Реализация мероприятий для улучшения  демографической ситуации в Пристенском районе" муниципальной программы "Улучшение демографической ситуации в Пристенском районе" Курской области на 2013-2015 годы</t>
  </si>
  <si>
    <t>22 1 0000</t>
  </si>
  <si>
    <t>Муниципальная программа «Охрана окружающей среды  Пристенском районе Курской области на 2015-2020 годы»</t>
  </si>
  <si>
    <t>Муниципальная программа  «Развитие транспортной системы, обеспечение перевозки пассажиров  и безопасности дорожного движения в Пристенском районе Курской области на 2015-2020 годы»</t>
  </si>
  <si>
    <t>Муниципальная программа  «Развитие транспортной системы, обеспечение перевозки пассажиров   и безопасности дорожного движения в Пристенском районе Курской области на 2015-2020 годы»</t>
  </si>
  <si>
    <t>Обеспечение безопасности дорожного движения на автомобильных дорогах местного значения</t>
  </si>
  <si>
    <t>11 4 1459</t>
  </si>
  <si>
    <t>11 4 000</t>
  </si>
  <si>
    <t>Подпрограмма «Развитие сети автомобильных дорог Пристенского района муниципальной программы «Развитие транспортной системы, обеспечение перевозки пассажиров  и безопасности дорожного движения в Пристенском районе курской области на 2015-2020 годы»</t>
  </si>
  <si>
    <t>Подпрограмма «Развитие сети автомобильных дорог Пристенского района муниципальной программы «Развитие транспортной системы, обеспечение перевозки пассажиров  и безопасности дорожного движения в Пристенском районе Курской области на 2015-2020 годы»</t>
  </si>
  <si>
    <t>Муниципальная программа «Сохранение и развитие архивного дела в Пристенском районе Курской области на 2015-2017 годы»</t>
  </si>
  <si>
    <t>Подпрограмма «Управление муниципальной программой и обеспечение условий реализации» муниципальной программы «Сохранение и развитие архивного дела в Пристенском районе Курской области на 2015-2017 годы»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</si>
  <si>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«Сохранение и развитие архивного делав Пристенском районе Курской области на 2015-2017 годы»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</si>
  <si>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«Сохранение и развитие архивного дела в Пристенском районе Курской области на 2015-2017 годы»</t>
  </si>
  <si>
    <t>82 1 1465</t>
  </si>
  <si>
    <t>Муниципальная программа «Развитие муниципальной службы в Администрации Пристенского района Курской области на 2015-2017 годы»</t>
  </si>
  <si>
    <t xml:space="preserve"> Подпрограмма «Реализация мероприятий, направленных на развитие муниципальной службы» муниципальной программы «Развитие муниципальной службы в Администрации Пристенского района Курской области на 2015-2017 годы»</t>
  </si>
  <si>
    <t>77 2 1466</t>
  </si>
  <si>
    <t>77 2 1345</t>
  </si>
  <si>
    <r>
      <t xml:space="preserve">Муниципальная программа по профилактике преступлений и иных правонарушений в Пристенском районе на </t>
    </r>
    <r>
      <rPr>
        <b/>
        <i/>
        <sz val="11"/>
        <rFont val="Times New Roman"/>
        <family val="1"/>
      </rPr>
      <t xml:space="preserve">2012-2014 </t>
    </r>
    <r>
      <rPr>
        <b/>
        <i/>
        <sz val="11"/>
        <color indexed="10"/>
        <rFont val="Times New Roman"/>
        <family val="1"/>
      </rPr>
      <t>годы</t>
    </r>
  </si>
  <si>
    <t>Подпрограмма 1 "Развитие дошкольного и общего образования детей" муниципальной программы Пристенского района "Развитие образования в Пристенском районе"</t>
  </si>
  <si>
    <t>02 2 0000</t>
  </si>
  <si>
    <t>Муниципальная  программа "Энергосбережение и повышение энергетической эффективности Пристенского района Курской области на период 2011-2015 годы и на перспективу до 2020 года"</t>
  </si>
  <si>
    <t>Государственная программа Курской области "Создание условий для эффективного исполнения полномочий в сфере юстиции"</t>
  </si>
  <si>
    <t>81 0 0000</t>
  </si>
  <si>
    <t>Непрограммная деятельность органов исполнительной власти Пристенского района Курской области</t>
  </si>
  <si>
    <t xml:space="preserve"> Муниципальная программа «Социальная поддержка граждан в Пристенском районе Курской области на 2015 - 2017 годы» </t>
  </si>
  <si>
    <t>1 16 28000 01 0000 140</t>
  </si>
  <si>
    <t xml:space="preserve"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</si>
  <si>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1 16 30010 01 0000 140</t>
  </si>
  <si>
    <t>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</si>
  <si>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</si>
  <si>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</si>
  <si>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Выплата пенсий за выслугу лет и доплат к пенсиям муниципальных служащих </t>
  </si>
  <si>
    <t xml:space="preserve">Мероприятия по  обеспечению населения экологически чистой питьевой водой </t>
  </si>
  <si>
    <t>Мероприятия по строительству объектов размещения (хранения) твердых бытовых отходов</t>
  </si>
  <si>
    <t xml:space="preserve">Средства муниципального образования на развитие системы оздоровления и отдыха детей </t>
  </si>
  <si>
    <t>Мероприятия, направленные на развитие муниципальной службы</t>
  </si>
  <si>
    <t>Реализация мероприятий по формированию и содержанию муниципального архива</t>
  </si>
  <si>
    <t>Реализация мероприятий направленных на обеспечение правопорядка на территории муниципального образования</t>
  </si>
  <si>
    <t>Развитие рынка труда, повышение эффективности занятости населения</t>
  </si>
  <si>
    <t>Реализация мероприятий по распространению официальной информации</t>
  </si>
  <si>
    <t>Выравнивание бюджетной обеспеченности поселений из районного фонда финансовой поддержки за счет средств бюджета муниципального района</t>
  </si>
  <si>
    <t>77 2 1439</t>
  </si>
  <si>
    <t>12 2 1435</t>
  </si>
  <si>
    <t xml:space="preserve"> в 2015 году</t>
  </si>
  <si>
    <t>18 1 1470</t>
  </si>
  <si>
    <t>09 0 0000</t>
  </si>
  <si>
    <t>09 1 1437</t>
  </si>
  <si>
    <t>10 1 1402</t>
  </si>
  <si>
    <t>10 2 1438</t>
  </si>
  <si>
    <t>Муниципальная  программа «Развитие малого и среднего предпринимательства в Пристенском районе Курской области на 2012 – 2015 годы»</t>
  </si>
  <si>
    <t>15 1 1405</t>
  </si>
  <si>
    <t>02 3 1471</t>
  </si>
  <si>
    <t>17 1 1436</t>
  </si>
  <si>
    <r>
      <t xml:space="preserve">Муниципальная </t>
    </r>
    <r>
      <rPr>
        <b/>
        <u val="single"/>
        <sz val="10.5"/>
        <color indexed="10"/>
        <rFont val="Times New Roman"/>
        <family val="1"/>
      </rPr>
      <t xml:space="preserve">целевая </t>
    </r>
    <r>
      <rPr>
        <b/>
        <sz val="10.5"/>
        <color indexed="10"/>
        <rFont val="Times New Roman"/>
        <family val="1"/>
      </rPr>
      <t>программа "Создание благоприятных условий для привлечения инвестиций в Пристенский район Курской области на 2012-2015 годы"</t>
    </r>
  </si>
  <si>
    <t>21 1 1473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</si>
  <si>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</si>
  <si>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77 2 1460</t>
  </si>
  <si>
    <t>11 3 1426</t>
  </si>
  <si>
    <t>11 20000</t>
  </si>
  <si>
    <t>11 2 1424</t>
  </si>
  <si>
    <t>11 2 1425</t>
  </si>
  <si>
    <t>06 1 1427</t>
  </si>
  <si>
    <t>061 1432</t>
  </si>
  <si>
    <t>06 1 1432</t>
  </si>
  <si>
    <r>
      <t xml:space="preserve">Муниципальная программа по профилактике преступлений и иных правонарушений в Пристенском районе на </t>
    </r>
    <r>
      <rPr>
        <b/>
        <sz val="10.5"/>
        <color indexed="12"/>
        <rFont val="Times New Roman"/>
        <family val="1"/>
      </rPr>
      <t>2012-2014</t>
    </r>
    <r>
      <rPr>
        <b/>
        <sz val="10.5"/>
        <color indexed="10"/>
        <rFont val="Times New Roman"/>
        <family val="1"/>
      </rPr>
      <t xml:space="preserve"> годы</t>
    </r>
  </si>
  <si>
    <t>02 2 1445</t>
  </si>
  <si>
    <t>08 3 1406</t>
  </si>
  <si>
    <t xml:space="preserve">14 </t>
  </si>
  <si>
    <t>Средства муниципальных образований на модернизацию регионально-муниципальных систем дошкольного образования в части проведения капитального ремонта зданий образовательных организаций, приобретения зданий и помещений для реализации образовательных программ</t>
  </si>
  <si>
    <t xml:space="preserve">03 2 1451 </t>
  </si>
  <si>
    <t>03 2 1451</t>
  </si>
  <si>
    <t>08 4 1458</t>
  </si>
  <si>
    <t>внутренний контроль</t>
  </si>
  <si>
    <t>Мероприятия в области привлечения инвестиций</t>
  </si>
  <si>
    <t>Муниципальная программа "Улучшение демографической ситуации в Пристенском районе Курской области на 2013-2015 годы"</t>
  </si>
  <si>
    <t>Мероприятия  для улучшения демографической ситуации в Пристенском районе</t>
  </si>
  <si>
    <t/>
  </si>
  <si>
    <t>Обеспечение деятельности и выполнение функций органов местного самоуправления</t>
  </si>
  <si>
    <t>Расходы по обеспечению деятельности (оказание услуг) муниципальных учреждений</t>
  </si>
  <si>
    <t>Обеспечение условий для развития малого и среднего предпринимательства на территории муниципального образования</t>
  </si>
  <si>
    <t>Непрограммная деятельность органов местного самоуправления</t>
  </si>
  <si>
    <t>Межбюджетные трансферты общего характера бюджетам субъектов Российской Федерации и муниципальных образований</t>
  </si>
  <si>
    <t>Предоставление социальной поддержки отдельным категориям граждан по обеспечению продовольственными товарами</t>
  </si>
  <si>
    <t>Распределение бюджетных ассигнований по разделам, подразделам, целевым статьям (муниципальным  программам Пристенского района Курской области и непрограммным направлениям деятельности), группам (подгруппам) видов расходов классификации расходов  бюджета муниципального района  на 2015 год</t>
  </si>
  <si>
    <t>Осуществление отдельных государственных полномочий по обеспечению деятельности комиссий по делам несовершеннолетних и защите их прав</t>
  </si>
  <si>
    <t>Содержание работников, осуществляющих переданные государственные полномочия в сфере социальной защиты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</si>
  <si>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</si>
  <si>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муниципального района "Пристенский район" Курской области на 2015 год</t>
  </si>
  <si>
    <t xml:space="preserve">Создание условий для организации досуга и обеспечения жителей поселения услугами организаций культуры 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</si>
  <si>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</si>
  <si>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Средства муниципальных образований на создание в общеобразовательных организациях, расположенных в сельской местности, условий для занятия физической культурой и спортом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</si>
  <si>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</si>
  <si>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</si>
  <si>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</t>
  </si>
  <si>
    <t>Средства муниципальных образований на предоставление мер социальной поддержки работникам муниципальных образовательных организаций</t>
  </si>
  <si>
    <t>Средства муниципальных образований на проведение капитального ремонта муниципальных образовательных организаций</t>
  </si>
  <si>
    <t>77 0 0000</t>
  </si>
  <si>
    <t>Непрограммные расходы органов местного самоуправления</t>
  </si>
  <si>
    <t>77 2 0000</t>
  </si>
  <si>
    <t>77 2 1348</t>
  </si>
  <si>
    <t>10 2 1336</t>
  </si>
  <si>
    <r>
      <t>Муниципальная программа «Содействие занятости населения»</t>
    </r>
    <r>
      <rPr>
        <i/>
        <sz val="10.5"/>
        <color indexed="8"/>
        <rFont val="Times New Roman"/>
        <family val="1"/>
      </rPr>
      <t xml:space="preserve"> </t>
    </r>
  </si>
  <si>
    <t>17 0 0000</t>
  </si>
  <si>
    <t>Подпрограмма «Развитие институтов рынка труда» муниципальной программы «Содействие занятости населения»</t>
  </si>
  <si>
    <t>17 2 0000</t>
  </si>
  <si>
    <t>17 2 1331</t>
  </si>
  <si>
    <t>Муниципальная программа  "Социальная поддержка граждан"</t>
  </si>
  <si>
    <t>Подпрограмма «Управление муниципальной программой и обеспечение условий реализации» муниципальной программы «Социальная поддержка граждан»</t>
  </si>
  <si>
    <t>02 1 1322</t>
  </si>
  <si>
    <t>02 3 0000</t>
  </si>
  <si>
    <t>02 3 1317</t>
  </si>
  <si>
    <t>12 0 0000</t>
  </si>
  <si>
    <t>12 1 1318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</si>
  <si>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</t>
  </si>
  <si>
    <t>77 2 5931</t>
  </si>
  <si>
    <t>02 1 1320</t>
  </si>
  <si>
    <t>Подпрограмма 2 "Развитие дошкольного и общего образования детей" муниципальной программы  "Развитие образования в Пристенском районе Курской области"</t>
  </si>
  <si>
    <t>03 2 0000</t>
  </si>
  <si>
    <t>03 2 1401</t>
  </si>
  <si>
    <t>03 2 1417</t>
  </si>
  <si>
    <t>03 2 1303</t>
  </si>
  <si>
    <t>Подпрограмма 2 "Развитие дошкольного и общего образования детей" муниципальной программы "Развитие образования в Пристенском районе Курской области"</t>
  </si>
  <si>
    <t>Подпрограмма 2"Развитие дошкольного и общего образования детей" муниципальной программы Пристенского района "Развитие образования в Пристенском районе"</t>
  </si>
  <si>
    <t>03 2 1409</t>
  </si>
  <si>
    <t>03 2 1410</t>
  </si>
  <si>
    <t>03 2 1411</t>
  </si>
  <si>
    <t>03 2 1412</t>
  </si>
  <si>
    <t>03 2 1450</t>
  </si>
  <si>
    <t>03 2 1304</t>
  </si>
  <si>
    <t>03 2 1311</t>
  </si>
  <si>
    <t>Подпрограмма 3 "Развитие дополнительного образования и системы воспитания детей" муниципальной программы Пристенского района "Развитие образования в Пристенском районе"</t>
  </si>
  <si>
    <t>03 3 1401</t>
  </si>
  <si>
    <t>Подпрограмма «Энергосбережение в МО» муниципальной программы «Энергосбережение и повышение энергетической эффективности Пристенского района Курской области на период 2011-2015 годы и на перспективу до 2020 года"»</t>
  </si>
  <si>
    <t>05 1 1434</t>
  </si>
  <si>
    <t xml:space="preserve">05 0 0000 </t>
  </si>
  <si>
    <t>05 0 0000</t>
  </si>
  <si>
    <t>71 1 1402</t>
  </si>
  <si>
    <t>73 0 0000</t>
  </si>
  <si>
    <t>73 1 0000</t>
  </si>
  <si>
    <t>73 1 1402</t>
  </si>
  <si>
    <t xml:space="preserve">01 </t>
  </si>
  <si>
    <t>Резервный фонд местной администрации</t>
  </si>
  <si>
    <t>Выполнение других (прочих) обязательств органа местного самоуправления</t>
  </si>
  <si>
    <t>Отдельные мероприятия по другим видам транспорта</t>
  </si>
  <si>
    <r>
      <t>Муниципальная программа "Профилактика  правонарушений в Пристенском районе Курской области на 2015-2017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годы"</t>
    </r>
  </si>
  <si>
    <t>Подпрограмма «Обеспечение  правопорядка  на  территории Пристенского района муниципальной программы "Профилактика правонарушений в Пристенском районеКурской области на 2015-2017 годы"</t>
  </si>
  <si>
    <t>Подпрограмма «Управление муниципальной программой и обеспечение условий реализации» муниципальной программы "Профилактика  правонарушений в Пристенском районе Курской области на 2015-2017 годы"</t>
  </si>
  <si>
    <r>
      <t>Муниципальная программа "Профилактика  правонарушений в Пристенском районе Курской области на 2015-2017</t>
    </r>
    <r>
      <rPr>
        <b/>
        <sz val="10.5"/>
        <color indexed="10"/>
        <rFont val="Times New Roman"/>
        <family val="1"/>
      </rPr>
      <t xml:space="preserve"> </t>
    </r>
    <r>
      <rPr>
        <b/>
        <sz val="10.5"/>
        <rFont val="Times New Roman"/>
        <family val="1"/>
      </rPr>
      <t>годы"</t>
    </r>
  </si>
  <si>
    <r>
      <t>Муниципальная программа "Профилактика  правонарушений в Пристенском районе Курской области на 2015-2017</t>
    </r>
    <r>
      <rPr>
        <b/>
        <i/>
        <sz val="10.5"/>
        <color indexed="10"/>
        <rFont val="Times New Roman"/>
        <family val="1"/>
      </rPr>
      <t xml:space="preserve"> </t>
    </r>
    <r>
      <rPr>
        <b/>
        <i/>
        <sz val="10.5"/>
        <rFont val="Times New Roman"/>
        <family val="1"/>
      </rPr>
      <t>годы"</t>
    </r>
  </si>
  <si>
    <t>Субвенции из областного бюджета местным бюджетам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</si>
  <si>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Субвенции из областного бюджета  бюджетам муниципальных районов  на осуществление отдельного государственного полномочия Курской области в соответствии с Законом Курской области "О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образования"</t>
  </si>
  <si>
    <t>Распределение субвенций из областного бюджета на 2015 год бюджетам  муниципальных районов и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административных комиссий"</t>
  </si>
  <si>
    <t>Субвенции из областного бюджета  бюджетам  муниципальных районов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административных комиссий"</t>
  </si>
  <si>
    <t>Субвенции из областного бюджета бюджетам муниципальных районов 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архивного дела"</t>
  </si>
  <si>
    <t>Субвенции из областного бюджета бюджетам  муниципальных районов на осуществление отдельных государственных полномочий Курской области  в соответствии с Законом Курской области "О наделении органов местного самоуправления муниципальных районов Курской области отдельными государственными полномочиями Курской области по расчету и предоставлению дотаций на выравнивание бюджетной обеспеченности поселений за счет средств областного бюджета"</t>
  </si>
  <si>
    <t>15 0 1432</t>
  </si>
  <si>
    <t>Мероприятия в области энергосбережения</t>
  </si>
  <si>
    <t xml:space="preserve">07 </t>
  </si>
  <si>
    <t>Средства муниципальных образований на приобретение оборудования для школьных столовых в рамках комплекса мер по модернизации общего образования</t>
  </si>
  <si>
    <t>Средства муниципальных образований на дополнительное финансирование мероприятий по организации питания обучающихся муниципальных образовательных организаций</t>
  </si>
  <si>
    <t>02 5 1401</t>
  </si>
  <si>
    <t>Межевание автомобильных дорог общего пользования местного значения, проведение кадастровых работ</t>
  </si>
  <si>
    <t xml:space="preserve">200 </t>
  </si>
  <si>
    <t>Расходы на обеспечение деятельности (оказание услуг) муниципальных учреждений</t>
  </si>
  <si>
    <t xml:space="preserve">08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</si>
  <si>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</si>
  <si>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02 0 0000</t>
  </si>
  <si>
    <t>02 1 0000</t>
  </si>
  <si>
    <t>01 0 0000</t>
  </si>
  <si>
    <t>Реализация мероприятий в сфере молодежной политики</t>
  </si>
  <si>
    <t>Дотации бюджетам муниципальных районов на выравнивание бюджетной обеспеченности</t>
  </si>
  <si>
    <t>2 02 02999 05 0000 151</t>
  </si>
  <si>
    <t>2 02 03003 00 0000 151</t>
  </si>
  <si>
    <t>2 02 03003 05 0000 151</t>
  </si>
  <si>
    <t>2 02 03013 00 0000 151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</si>
  <si>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</si>
  <si>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Судебная система</t>
  </si>
  <si>
    <t>Подпрограмма "Составление (изменение) списков кандидатов в присяжные заседатели" государственной программы Курской области "Создание условий для эффективного исполнения полномочий в сфере юстиции"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</si>
  <si>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</si>
  <si>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07 2 0000</t>
  </si>
  <si>
    <t>07 2  5120</t>
  </si>
  <si>
    <t>2 02 03013 05 0000 151</t>
  </si>
  <si>
    <t>1 03 00000 00 0000 000</t>
  </si>
  <si>
    <t>НАЛОГИ НА ТОВАРЫ (РАБОТЫ,УСЛУГИ), РЕАЛИЗУЕМЫЕ НА ТЕРРИТОРИИ РОССИЙСКОЙ ФЕДЕРАЦИИ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</si>
  <si>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</si>
  <si>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2 02 03027 00 0000 151</t>
  </si>
  <si>
    <t>Субвенции бюджетам муниципальных образований на содержание ребенка в семье опекуна и приемной семье, а также, вознаграждение, причитающееся приемному родителю</t>
  </si>
  <si>
    <t>2 02 03027 05 0000 151</t>
  </si>
  <si>
    <t>2 02 03999 05 0000 151</t>
  </si>
  <si>
    <t>Прочие субвенции, в т.ч.</t>
  </si>
  <si>
    <t>Транспорт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</si>
  <si>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</si>
  <si>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районов на выплату ежемесячного пособия на ребенка</t>
  </si>
  <si>
    <t>Субвенция на содержание муниципальных служащих для осуществления отдельных государственных полномочий в области социальной политики</t>
  </si>
  <si>
    <t>Субвенция на содержание работников по опеке и попечительству органов местного самоуправления</t>
  </si>
  <si>
    <t>Субвенция на содержание Совета ветеранов</t>
  </si>
  <si>
    <t>Субвенция на льготное торговое обслуживание или выплату денежной компенсации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</si>
  <si>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</si>
  <si>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Дорожное хозяйство (дорожные фонды)</t>
  </si>
  <si>
    <t>ВСЕГО  ДОХОДОВ</t>
  </si>
  <si>
    <t>Рз</t>
  </si>
  <si>
    <t>ПР</t>
  </si>
  <si>
    <t>ЦСР</t>
  </si>
  <si>
    <t>ВР</t>
  </si>
  <si>
    <t>ВСЕГО</t>
  </si>
  <si>
    <t>ОБЩЕГОСУДАРСТВЕННЫЕ РАСХОДЫ</t>
  </si>
  <si>
    <t>1 03 02230 01 0000 110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</si>
  <si>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</si>
  <si>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</si>
  <si>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Субсидии местным бюджетам на 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муниципальных общеобразовательных организаций</t>
  </si>
  <si>
    <t>Субсидии местным бюджетам на предоставление мер социальной поддержки работникам муниципальных образовательных организаций</t>
  </si>
  <si>
    <t>Доходы от уплаты акцизов на дизельное топливо, подлижащие распределению между бюдетами субъектов Россйской Федерации и местными бюджетами с учетом установленных диффеенцированных нормативов отчислений в местные бюджеты</t>
  </si>
  <si>
    <t>1 03 02240 01 0000 110</t>
  </si>
  <si>
    <t>1 03 02250 01 0000 110</t>
  </si>
  <si>
    <t>Доходы от уплаты акцизов на автомобильный бензин, подлижащие распределению между бюдетами субъектов Россйской Федерации и местными бюджетами с учетом установленных диффеенцированных нормативов отчислений в местные бюджеты</t>
  </si>
  <si>
    <t>1 03 02260 01 0000 110</t>
  </si>
  <si>
    <t>Глава муниципального образования</t>
  </si>
  <si>
    <t>Межбюджетные трансферты</t>
  </si>
  <si>
    <t>Обеспечение безопасности в информационно-телекоммуникационной сфере</t>
  </si>
  <si>
    <t>Подпрограмма «Наследие» муниципальной программы «Развитие культуры»</t>
  </si>
  <si>
    <t>Подпрограмма «Искусство» муниципальной программы «Развитие культуры»</t>
  </si>
  <si>
    <t xml:space="preserve"> Муниципальная программа «Развитие культуры» </t>
  </si>
  <si>
    <t>Подпрограмма "Улучшение демографической ситуации, совершенствование социальной поддержки семьи и детей» муниципальной программы «Социальная поддержка граждан»</t>
  </si>
  <si>
    <t>Муниципальная программа «Развитие образования»</t>
  </si>
  <si>
    <t>Подпрограмма «Управление муниципальной программой и обеспечение условий реализации» муниципальной программы «Развитие образования»</t>
  </si>
  <si>
    <t>Подпрограмма  "Развитие дошкольного и общего образования детей" муниципальной программы Пристенского района "Развитие образования в Пристенском районе"</t>
  </si>
  <si>
    <t>Подпрограмма "Развитие дополнительного образования и системы воспитания детей" муниципальной программы Пристенского района "Развитие образования в Пристенском районе"</t>
  </si>
  <si>
    <t>06 0 0000</t>
  </si>
  <si>
    <t>Подпрограмма «Экология и чистая вода МО» муниципальной программы «Охрана окружающей среды МО»</t>
  </si>
  <si>
    <t>06 10000</t>
  </si>
  <si>
    <t>08 0 0000</t>
  </si>
  <si>
    <t>Подпрограмма «Управление муниципальной программой и обеспечение условий реализации»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</si>
  <si>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>Подпрограмма «Повышение эффективности реализации молодежной политики» муниципальной программы Курской области «Повышение эффективности работы с молодежью, организация отдыха и оздоровления детей, молодежи, развитие физической культуры и спорта»</t>
  </si>
  <si>
    <t>Подпрограмма «Реализация муниципальной политики в сфере физической культуры и спорта»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</si>
  <si>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08 3 0000</t>
  </si>
  <si>
    <t>Подпрограмма "Оздоровление и отдых детей"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</si>
  <si>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08 4 0000</t>
  </si>
  <si>
    <t>09 0 00000</t>
  </si>
  <si>
    <t>10 1 0000</t>
  </si>
  <si>
    <t>Муниципальная программа  «Развитие транспортной системы, обеспечение перевозки пассажиров в Пристенском районе  и безопасности дорожного движения»</t>
  </si>
  <si>
    <t>11 0 0000</t>
  </si>
  <si>
    <t>11 2 0000</t>
  </si>
  <si>
    <t>Подпрограмма «Развитие пассажирских перевозок в Пристенском районе муниципальной программы «Развитие транспортной системы, обеспечение перевозки пассажиров в Пристенском районе и безопасности дорожного движения»</t>
  </si>
  <si>
    <t>11 3 0000</t>
  </si>
  <si>
    <t>Подпрограмма «Повышение безопасности дорожного движения в Пристенском районе муниципальной программы «Развитие транспортной системы, обеспечение перевозки пассажиров в Пристенском районе и безопасности дорожного движения»</t>
  </si>
  <si>
    <t>11 4 0000</t>
  </si>
  <si>
    <t>Муниципальная программа по профилактике преступлений и иных правонарушений в Пристенском районе на 2012-2014 годы</t>
  </si>
  <si>
    <t>Распределение субвенций из областного бюджета на 2015 год бюджетам муниципальных районов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учреждений"</t>
  </si>
  <si>
    <t>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учреждений"</t>
  </si>
  <si>
    <t>Субвенции из областного бюджета  бюджетам муниципальных районов на осуществление отдельных государственных полномочий Курской области в соответствии с Законом Курской области «О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 мер социальной поддержки, установленных законодательством Курской области»</t>
  </si>
  <si>
    <t>Распределение субвенций из областного бюджета на 2015 год местным бюджетам на реализацию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</si>
  <si>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из областного бюджета  местным бюджетам на реализацию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</si>
  <si>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Распределение субвенций из областного бюджета на 2015 год бюджетам  муниципальных районов и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Курской области отдельными государственными полномочиями на государственную регистрацию актов гражданского состояния"</t>
  </si>
  <si>
    <t>Субвенции из областного бюджета  бюджетам  муниципальных районов  на осуществление отдельных государственных полномочий в соответствии с Законом Курской области "О наделении органов местного самоуправления Курской области отдельными государственными полномочиями на государственную регистрацию актов гражданского состояния"</t>
  </si>
  <si>
    <t>Субвенции из областного бюджета  бюджетам  муниципальных районов  на осуществление отдельного государственного полномочия Курской области в соответствии с Законом Курской области "О наделении  органов местного самоуправления Курской области отдельным государственным полномочием Курской области по осуществлению выплаты денежного вознаграждения за выполнение функций классного руководителя педагогическим работникам муниципальных образовательных учреждений"</t>
  </si>
  <si>
    <t>Подпрограмма «Обеспечение  правопорядка  на  территории  муниципального образования» муниципальной программы по профилактике преступлений и иных правонарушений в Пристенском районе на 2012-2014 годы</t>
  </si>
  <si>
    <t>12 2 0000</t>
  </si>
  <si>
    <t>Подпрограмма «Управление муниципальной программой и обеспечение условий реализации» муниципальной программы «Повышение эффективности управления финансами»</t>
  </si>
  <si>
    <t>15 0 0000</t>
  </si>
  <si>
    <t>Подпрограмма «Содействие развитию малого и среднего предпринимательства» муниципальной программы «Развитие малого и среднего предпринимательства в Пристенском районе Курской области на 2012 – 2015 годы»»</t>
  </si>
  <si>
    <t>Подпрограмма «Содействие временной занятости отдельных категорий граждан» муниципальной программы «Содействие занятости населения Пристенского района на 2014-2016 годы»</t>
  </si>
  <si>
    <t>Подпрограмма «Развитие институтов рынка труда» муниципальной программы «Содействие занятости населения Пристенского района на 2014-2016 годы»</t>
  </si>
  <si>
    <t>Подпрограмма «Управление муниципальным долгом» муниципальной программы «Повышение эффективности управления финансами»</t>
  </si>
  <si>
    <t>14 3 0000</t>
  </si>
  <si>
    <t>18 0 0000</t>
  </si>
  <si>
    <t>Подпрограмма «Управление муниципальной программой и обеспечение условий реализации» муниципальной программы «Создание благоприятных условий для привлечения инвестиций в Пристенский район Курской области на 2012-2015 годы»</t>
  </si>
  <si>
    <t>19 0 0000</t>
  </si>
  <si>
    <t>Подпрограмма «Управление муниципальной программой и обеспечение условий реализации» муниципальной программы  «Развитие культуры»</t>
  </si>
  <si>
    <t>Подпрограмма «Энергосбережение в Пристенском районе» муниципальной программы «Энергосбережение и повышение энергетической эффективности Пристенского района Курской области на период 2011-2015 годы и на перспективу до 2020 года"»</t>
  </si>
  <si>
    <t>Подпрограмма "Реализация мероприятий для развития системы защиты информации, информационно-телекоммуникационного и технического обеспечения муниципальной программы "Развитие системы защиты информации, информационно-телекоммуникационного и технического обеспечения на 2014 - 2016 годы"</t>
  </si>
  <si>
    <t>Подпрограмма "Реализация мероприятий для улучшения жизнедеятельности инвалидов муниципальной программы "Обеспечение доступности приоритетных объектов и услуг в приоритетных сферах жизнедеятельности инвалидов и других маломобильных групп населения в Пристенском районе на 2014-2016 годы"</t>
  </si>
  <si>
    <t>20 0 0000</t>
  </si>
  <si>
    <t xml:space="preserve">Подпрограмма "Реализация мероприятий для развития животноводства в Пристенском районе муниципальной программы"Развитие животноводства Пристенского района на 2014-2015 годы" </t>
  </si>
  <si>
    <t>21 0 0000</t>
  </si>
  <si>
    <t>Наименование муниципальной программы</t>
  </si>
  <si>
    <t>Муниципальные  программы, всего</t>
  </si>
  <si>
    <t>19 1 1469</t>
  </si>
  <si>
    <t>УФ -?</t>
  </si>
  <si>
    <t>Резервные фонды органов местного самоуправления</t>
  </si>
  <si>
    <t>78 0 0000</t>
  </si>
  <si>
    <t>78 1 0000</t>
  </si>
  <si>
    <t>78 1 1403</t>
  </si>
  <si>
    <t>76 0 0000</t>
  </si>
  <si>
    <t>76 1 0000</t>
  </si>
  <si>
    <t>76 1 1404</t>
  </si>
  <si>
    <t>77 2 1401</t>
  </si>
  <si>
    <t>Код строки</t>
  </si>
  <si>
    <t>ИСТОЧНИКИ ВНУТРЕННЕГО ФИНАНСИРОВАНИЯ ДЕФИЦИТА БЮДЖЕТА</t>
  </si>
  <si>
    <t>01  00  00  00  00  0000  000</t>
  </si>
  <si>
    <t>Иные источники внутреннего финансирования дефицитов бюджетов</t>
  </si>
  <si>
    <t>01  06  00  00  00  0000  000</t>
  </si>
  <si>
    <t>Бюджетные кредиты, предоставленные внутри страны в валюте Российской Федерации</t>
  </si>
  <si>
    <t>01  06  05  00  00  0000  000</t>
  </si>
  <si>
    <t>Возврат бюджетных кредитов, предоставленных внутри страны в валюте Российской Федерации</t>
  </si>
  <si>
    <t>01  06  05  00  00  0000  600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</si>
  <si>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</si>
  <si>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01  06  05  02  00  0000  600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</si>
  <si>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</si>
  <si>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01  06  05  02  05  0000  640</t>
  </si>
  <si>
    <t>Предоставление бюджетных кредитов внутри страны в валюте Российской Федерации</t>
  </si>
  <si>
    <t>01  06  05  00  00  0000  500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</si>
  <si>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</si>
  <si>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01  06  05  02  00  0000  500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</si>
  <si>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</si>
  <si>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01  06  05  02  05  0000  540</t>
  </si>
  <si>
    <t xml:space="preserve">Изменение остатков средств </t>
  </si>
  <si>
    <t>01  00  00  00  00  0000  00А</t>
  </si>
  <si>
    <t>Изменение остатков средств на счетах по учету средств бюджетов</t>
  </si>
  <si>
    <t>01  05  00  00  00  0000  000</t>
  </si>
  <si>
    <t>Увеличение остатков средств бюджетов</t>
  </si>
  <si>
    <t>01  05  00  00  00  0000  500</t>
  </si>
  <si>
    <t>Увеличение прочих остатков средств бюджетов</t>
  </si>
  <si>
    <t>01  05  02  00  00  0000  500</t>
  </si>
  <si>
    <t>Увеличение прочих остатков денежных средств бюджетов</t>
  </si>
  <si>
    <t>01  05  02  01  00  0000  510</t>
  </si>
  <si>
    <t>Увеличение прочих остатков денежных средств бюджетов муниципальных районов</t>
  </si>
  <si>
    <t>01  05  02  01  05  0000  510</t>
  </si>
  <si>
    <t>Уменьшение остатков средств бюджетов</t>
  </si>
  <si>
    <t>01  05  00  00  00  0000  600</t>
  </si>
  <si>
    <t>Уменьшение прочих остатков средств бюджетов</t>
  </si>
  <si>
    <t>01  05  02  00  00  0000  600</t>
  </si>
  <si>
    <t>Уменьшение прочих остатков денежных средств бюджетов</t>
  </si>
  <si>
    <t>01  05  02  01  00  0000  610</t>
  </si>
  <si>
    <t>Уменьшение прочих остатков денежных средств бюджетов муниципальных районов</t>
  </si>
  <si>
    <t>01  05  02  01  05  0000  610</t>
  </si>
  <si>
    <t>Приложение №1 к решению Представительного Собрания  Пристенского района Курской области</t>
  </si>
  <si>
    <t xml:space="preserve"> «О  бюджете муниципального района               </t>
  </si>
  <si>
    <t>Наименование источников финансирования дефицита бюджета</t>
  </si>
  <si>
    <t>Сумма   (тыс.руб.)</t>
  </si>
  <si>
    <t>Обеспечение мер социальной поддержки тружеников тыла</t>
  </si>
  <si>
    <t>Муниципальная программа "Развитие системы защиты информации, информационно-телекоммуникационного и технического обеспечения на 2014 - 2016 годы"</t>
  </si>
  <si>
    <t>71 0 0000</t>
  </si>
  <si>
    <t>71 1 0000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</si>
  <si>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</si>
  <si>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82 1 1348</t>
  </si>
  <si>
    <t>07 0 0000</t>
  </si>
  <si>
    <t>03 0 0000</t>
  </si>
  <si>
    <t>03 1 0000</t>
  </si>
  <si>
    <t>03 3 0000</t>
  </si>
  <si>
    <t>10 0 0000</t>
  </si>
  <si>
    <t>15 1 1427</t>
  </si>
  <si>
    <t xml:space="preserve">Мероприятия по обеспечиванию населения экологически чистой питьевой водой </t>
  </si>
  <si>
    <t>Прочие межбюджетные трансферты общего характера</t>
  </si>
  <si>
    <t>Субсидии бюджетам муниципальных районов на модернизацию региональных систем дошкольного образования</t>
  </si>
  <si>
    <t>2 02 02204 05 0000 151</t>
  </si>
  <si>
    <t>Резервные фонды</t>
  </si>
  <si>
    <t>Другие общегосударственные вопросы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</si>
  <si>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</si>
  <si>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</si>
  <si>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</si>
  <si>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1 16 06000 01 0000 140</t>
  </si>
  <si>
    <t>1 16 08000 01 0000 140</t>
  </si>
  <si>
    <t>1 16 08010 01 0000 140</t>
  </si>
  <si>
    <t>1 16 25000 05 0000 140</t>
  </si>
  <si>
    <t>Реализация государственных функций, связанных с общегосударственным управлением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</si>
  <si>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</si>
  <si>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</si>
  <si>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</si>
  <si>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</si>
  <si>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002</t>
  </si>
  <si>
    <t>003</t>
  </si>
  <si>
    <t>004</t>
  </si>
  <si>
    <t>11</t>
  </si>
  <si>
    <t>10</t>
  </si>
  <si>
    <t>300</t>
  </si>
  <si>
    <t>Иные бюджетные ассигнования</t>
  </si>
  <si>
    <t>800</t>
  </si>
  <si>
    <t>100</t>
  </si>
  <si>
    <t>Субвенция на содержание муниципальных служащих  по предоставлению работникам муниципальных учреждений культуры мер социальной поддержки</t>
  </si>
  <si>
    <t>Субвенция на содержание работников, осуществляющих выплату компенсации части родительской платы за присмотр и уход за детьми, посещающими образовательные организации, реализующие основную общеобразовательные программы дошкольного образования</t>
  </si>
  <si>
    <t>Источники  внутреннего финансирования дефицита бюджета муниципального района  «Пристенский район» Курской области на 2015 год</t>
  </si>
  <si>
    <t>«Пристенский район» Курской области на 2015 год и на плановый период 2016 и 2017 годов»</t>
  </si>
  <si>
    <t>Районная целевая программа "Повышение безопасности дорожного движения в Пристенском районе Курской области" на период 2012-2020 годы</t>
  </si>
  <si>
    <t>Социальное обеспечение и иные выплаты населению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</si>
  <si>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</si>
  <si>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</si>
  <si>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</si>
  <si>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</si>
  <si>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</si>
  <si>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</si>
  <si>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</si>
  <si>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1 14 06013 10 0000 430</t>
  </si>
  <si>
    <t>1 11 05013 10 0000 120</t>
  </si>
  <si>
    <t>Председатель представительного органа муниципального образования</t>
  </si>
  <si>
    <t>05</t>
  </si>
  <si>
    <t>Ежемесячное денежное вознаграждение за классное руководство</t>
  </si>
  <si>
    <t>2 02 03021 00 0000 151</t>
  </si>
  <si>
    <t xml:space="preserve">Отдел культуры, молодежной политики и спорта Администрации Пристенского района </t>
  </si>
  <si>
    <t>Управление образования, опеки и попечительства  Администрации Пристенского района</t>
  </si>
  <si>
    <t>Субсидии бюджетам муниципальных районов на предоставление финансовой поддержки бюджетам поселений в 2012 году</t>
  </si>
  <si>
    <t>Субсидия на предоставление мер социальной поддержки работникам муниципальных учреждений образования</t>
  </si>
  <si>
    <t>Субсидия на реализацию ведомственной целевой программы "Экология и чистая вода в Курской области"</t>
  </si>
  <si>
    <t>Жилищно-коммунальное хозяйство</t>
  </si>
  <si>
    <t>Благоустройство</t>
  </si>
  <si>
    <t>Расходы на выплаты персоналу в целях обеспечения выполнения функций  органами местного самоуправления, казенными учреждениями</t>
  </si>
  <si>
    <t>Субсидия местным бюджетам на внедрение информационных систем обеспечения градостроительной деятельности</t>
  </si>
  <si>
    <t>1 16 30000 01 0000 140</t>
  </si>
  <si>
    <t>1 16 30030 01 0000 140</t>
  </si>
  <si>
    <t>Денежные взыскания (штрафы) за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</si>
  <si>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</si>
  <si>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1 05 02000 02 0000 110</t>
  </si>
  <si>
    <t>1 05 03000 01 0000 110</t>
  </si>
  <si>
    <t>1 12 01010 01 0000 120</t>
  </si>
  <si>
    <t>1 12 01020 01 0000 120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</si>
  <si>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</si>
  <si>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</si>
  <si>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</si>
  <si>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</si>
  <si>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Расходы на осуществление внешнего муниципального финансового контроля</t>
  </si>
  <si>
    <t>Иные межбюджетные трансферты</t>
  </si>
  <si>
    <t>2 02 04000 00 0000 151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</si>
  <si>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</si>
  <si>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</si>
  <si>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Прочие безвозмездные поступления</t>
  </si>
  <si>
    <t>2 07 00000 00 0000 180</t>
  </si>
  <si>
    <t>Прочие безвозмездные поступления в бюджеты муниципальных районов</t>
  </si>
  <si>
    <t>2 07 05000 05 0000 180</t>
  </si>
  <si>
    <t>Субсидия бюджетам на организацию отдыха детей в каникулярное время</t>
  </si>
  <si>
    <t>Субсидии, всего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</si>
  <si>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</si>
  <si>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2  02  04012  05  0000  151</t>
  </si>
  <si>
    <t>400</t>
  </si>
  <si>
    <t>Национальная экономика</t>
  </si>
  <si>
    <t>Другие вопросы в области национальной экономики</t>
  </si>
  <si>
    <t>12</t>
  </si>
  <si>
    <t>Капитальный ремонт, ремонт и содержание автомобильных дорог общего пользования местного значения</t>
  </si>
  <si>
    <t>Закупка товаров, работ и услуг для муниципальных нужд</t>
  </si>
  <si>
    <t>200</t>
  </si>
  <si>
    <t>14</t>
  </si>
  <si>
    <t>500</t>
  </si>
  <si>
    <t>Муниципальная программа  "Социальная поддержка граждан в Пристенском районе Курской области на 2015 - 2017 годы"</t>
  </si>
  <si>
    <t>Подпрограмма "Развитие мер социальной поддержки отдельных категорий граждан"муниципальной  программы  "Социальная поддержка граждан в Пристенском районе Курской области на 2015 - 2017 годы"</t>
  </si>
  <si>
    <t>Подпрограмма «Управление муниципальной программой и обеспечение условий реализации» муниципальной программы «Социальная поддержка граждан в Пристенском районе Курской области на 2015 - 2017 годы»</t>
  </si>
  <si>
    <t>Подпрограмма "Улучшение демографической ситуации, совершенствование социальной поддержки семьи и детей" муниципальной программы  "Социальная поддержка граждан в Пристенском районе Курской области на 2015 - 2017 годы"</t>
  </si>
  <si>
    <t>03 1 1307</t>
  </si>
  <si>
    <t>Муниципальная программа  "Социальная поддержка граждан в Пристенском районе Курской области на 2015 - 2017 годы "</t>
  </si>
  <si>
    <r>
      <t xml:space="preserve"> </t>
    </r>
    <r>
      <rPr>
        <sz val="10"/>
        <rFont val="Times New Roman"/>
        <family val="1"/>
      </rPr>
      <t>(тыс.руб.)</t>
    </r>
    <r>
      <rPr>
        <b/>
        <sz val="12"/>
        <rFont val="Times New Roman"/>
        <family val="1"/>
      </rPr>
      <t xml:space="preserve">      </t>
    </r>
  </si>
  <si>
    <r>
      <t xml:space="preserve"> </t>
    </r>
    <r>
      <rPr>
        <b/>
        <sz val="11"/>
        <rFont val="Times New Roman"/>
        <family val="1"/>
      </rPr>
      <t xml:space="preserve">Наименование </t>
    </r>
  </si>
  <si>
    <r>
      <t>Муниципальная программа «Содействие занятости населения»</t>
    </r>
    <r>
      <rPr>
        <i/>
        <sz val="10.5"/>
        <rFont val="Times New Roman"/>
        <family val="1"/>
      </rPr>
      <t xml:space="preserve"> </t>
    </r>
  </si>
  <si>
    <r>
      <t xml:space="preserve">Муниципальная </t>
    </r>
    <r>
      <rPr>
        <b/>
        <u val="single"/>
        <sz val="11"/>
        <rFont val="Times New Roman"/>
        <family val="1"/>
      </rPr>
      <t xml:space="preserve">целевая </t>
    </r>
    <r>
      <rPr>
        <b/>
        <sz val="11"/>
        <rFont val="Times New Roman"/>
        <family val="1"/>
      </rPr>
      <t>программа "Создание благоприятных условий для привлечения инвестиций в Пристенский район Курской области на 2012-2015 годы"</t>
    </r>
  </si>
  <si>
    <t>Другие вопросы в области образования</t>
  </si>
  <si>
    <t>Культура</t>
  </si>
  <si>
    <t xml:space="preserve">Другие вопросы в области культуры, кинематографии </t>
  </si>
  <si>
    <t>03</t>
  </si>
  <si>
    <t>04</t>
  </si>
  <si>
    <t>06</t>
  </si>
  <si>
    <t>13</t>
  </si>
  <si>
    <t>07</t>
  </si>
  <si>
    <t>Муниципальные программы</t>
  </si>
  <si>
    <t>09</t>
  </si>
  <si>
    <t>08</t>
  </si>
  <si>
    <t>Наименование доходов</t>
  </si>
  <si>
    <t>2 02 03000 00 0000 000</t>
  </si>
  <si>
    <t>Субвенции, всего</t>
  </si>
  <si>
    <r>
      <t xml:space="preserve"> </t>
    </r>
    <r>
      <rPr>
        <b/>
        <sz val="11"/>
        <color indexed="8"/>
        <rFont val="Times New Roman"/>
        <family val="1"/>
      </rPr>
      <t xml:space="preserve">Наименование главного </t>
    </r>
  </si>
  <si>
    <t>001</t>
  </si>
  <si>
    <t>СОЦИАЛЬНАЯ ПОЛИТИКА</t>
  </si>
  <si>
    <t>Пенсионное обеспечение</t>
  </si>
  <si>
    <t>Администрация Пристенского района Курской области</t>
  </si>
  <si>
    <t>Социальное обеспечение населения</t>
  </si>
  <si>
    <t>Ежемесячное пособие на ребенка</t>
  </si>
  <si>
    <t>Обеспечение мер социальной поддержки ветеранов труда</t>
  </si>
  <si>
    <t>Обеспечение мер социальной поддержки реабилитированных лиц и лиц, признанных пострадавшими от политических репрессий</t>
  </si>
  <si>
    <t>Охрана семьи и детства</t>
  </si>
  <si>
    <t>2 02 02000 05 0000 151</t>
  </si>
  <si>
    <t>2 02 01000 00 0000 151</t>
  </si>
  <si>
    <r>
      <t>КУЛЬТУРА</t>
    </r>
    <r>
      <rPr>
        <sz val="10.5"/>
        <rFont val="Times New Roman"/>
        <family val="1"/>
      </rPr>
      <t xml:space="preserve">, </t>
    </r>
    <r>
      <rPr>
        <b/>
        <sz val="10.5"/>
        <rFont val="Times New Roman"/>
        <family val="1"/>
      </rPr>
      <t xml:space="preserve"> КИНЕМАТОГРАФИЯ </t>
    </r>
  </si>
  <si>
    <t xml:space="preserve">Приложение №8    к Решению Представительного собрания "О бюджете  </t>
  </si>
  <si>
    <t xml:space="preserve">Приложение №15   к Решению Представительного собрания "О бюджете  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</si>
  <si>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</si>
  <si>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</si>
  <si>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Бюджетные инвестиции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</si>
  <si>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</si>
  <si>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</si>
  <si>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</si>
  <si>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Содержание ребенка в семье опекуна и приемной семье, а также вознаграждение, причитающееся приемному родителю</t>
  </si>
  <si>
    <t>ФИЗИЧЕСКАЯ КУЛЬТУРА И СПОРТ</t>
  </si>
  <si>
    <t>Массовый спорт</t>
  </si>
  <si>
    <t>Муниципальная программа "Развитие животноводства Пристенского района на 2014-2015 годы"</t>
  </si>
  <si>
    <t>21 1 0000</t>
  </si>
  <si>
    <t>Мероприятия в сфере развития животноводства Пристенского района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</si>
  <si>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</si>
  <si>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</si>
  <si>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</si>
  <si>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Осуществление отдельных государственных полномочий в сфере трудовых отношений</t>
  </si>
  <si>
    <t>Осуществление отдельных государственных полномочий в сфере архивного дела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</si>
  <si>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</si>
  <si>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</si>
  <si>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 xml:space="preserve">02 </t>
  </si>
  <si>
    <t>Субсидии местным бюджетам на приобретение оборудования для школьных столовых в рамках комплекса мер по модернизации общего образования</t>
  </si>
  <si>
    <t>01 1 1334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</si>
  <si>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</si>
  <si>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77 2 1467</t>
  </si>
  <si>
    <t>77 2 1468</t>
  </si>
  <si>
    <t xml:space="preserve">  77 2 1468</t>
  </si>
  <si>
    <t>Муниципальная целевая программа "Создание благоприятных условий для привлечения инвестиций в Пристенский район Курской области на 2012-2015 годы"</t>
  </si>
  <si>
    <t>Подпрограмма «Развитие сети автомобильных дорог Пристенского района муниципальной программы «Развитие транспортной системы, обеспечение перевозки пассажиров в Пристенском районе и безопасности дорожного движения»</t>
  </si>
  <si>
    <t>Субвенция бюджетам муниципальных районов и городских округов на осуществление государственных полномочий Курской области в соответствии с Законом Курской области "Об утверждении методики распределения субвенций из областного бюджета между бюджетами муниципальных районов и городских округов Курской области на осуществление исполнительно-распорядительными органами муниципальных районов и городских округов государственных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Федерации"</t>
  </si>
  <si>
    <t>2015 год</t>
  </si>
  <si>
    <r>
      <t xml:space="preserve"> </t>
    </r>
    <r>
      <rPr>
        <sz val="10"/>
        <color indexed="8"/>
        <rFont val="Times New Roman"/>
        <family val="1"/>
      </rPr>
      <t>(тыс.руб.)</t>
    </r>
    <r>
      <rPr>
        <b/>
        <sz val="12"/>
        <color indexed="8"/>
        <rFont val="Times New Roman"/>
        <family val="1"/>
      </rPr>
      <t xml:space="preserve">      </t>
    </r>
  </si>
  <si>
    <t>Гл.</t>
  </si>
  <si>
    <t>2013 год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</si>
  <si>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</si>
  <si>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</si>
  <si>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</si>
  <si>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Социальное обеспечение и иные выплаты</t>
  </si>
  <si>
    <t>Условно-утвержденные расходы</t>
  </si>
  <si>
    <t xml:space="preserve">Приложение № 6 к Решению Представительного собрания "О бюджете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</si>
  <si>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</si>
  <si>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Код бюджетной классификации Российской Федерации</t>
  </si>
  <si>
    <t xml:space="preserve">Поступления доходов </t>
  </si>
  <si>
    <t>в бюджет муниципального района «Пристенский район» Курской области</t>
  </si>
  <si>
    <t>(тыс.рублей)</t>
  </si>
  <si>
    <t>1 00 00000 00 0000 000</t>
  </si>
  <si>
    <t xml:space="preserve"> Налоговые и неналоговые доходы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</si>
  <si>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</si>
  <si>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</si>
  <si>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</si>
  <si>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</si>
  <si>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</si>
  <si>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</si>
  <si>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</si>
  <si>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 xml:space="preserve">Создание условий для развития социальной и инженерной инфраструктуры муниципальных образований </t>
  </si>
  <si>
    <t>08 3 1417</t>
  </si>
  <si>
    <t>Подпрограмма "Реализация мероприятий для улучшения  демографической ситуации в Пристенском районе" муниципальной программы "Улучшение демографической ситуации в Пристенском районе" Курской области на 2013-2015 годы"</t>
  </si>
  <si>
    <t xml:space="preserve"> Подпрограмма «Управление муниципальной программой и обеспечение условий реализации» муниципальной программы «Социальная поддержка граждан в Пристенском районе Курской области на 2015 - 2017 годы»</t>
  </si>
  <si>
    <t>Подпрограмма "Развитие мер социальной поддержки отдельных категорий граждан» муниципальной программы «Социальная поддержка граждан в Пристенском районе Курской области на 2015 - 2017 годы"</t>
  </si>
  <si>
    <t>Подпрограмма "Улучшение демографической ситуации, совершенствование социальной поддержки семьи и детей» муниципальной программы «Социальная поддержка граждан в Пристенском районе Курской области на 2015 - 2017 годы»</t>
  </si>
  <si>
    <t>22 1 1471</t>
  </si>
  <si>
    <t>Коммунальное хозяйство</t>
  </si>
  <si>
    <t>Муниципальная программа "Устойчивое развитие сельских территорий Пристенского района Курской области на 2014-2017 годы и на период до 2020 года"</t>
  </si>
  <si>
    <t>Подпрограмма "Строительство локальных сетей водоснабжения" муниципальной программы  "Устойчивое развитие сельских территорий Пристенского района Курской области на 2014-2017 годы и на период до 2020 года"</t>
  </si>
  <si>
    <t>23 0 0000</t>
  </si>
  <si>
    <t>23 1 0000</t>
  </si>
  <si>
    <t>Создание условий для развития социальной и инженерной инфраструктуры муниципальных образований</t>
  </si>
  <si>
    <t>Подпрограмма «Повышение безопасности дорожного движения в Пристенском районе муниципальной программы «Развитие транспортной системы, обеспечение перевозки пассажиров в Пристенском районе курской области на 2015-2020 годы"</t>
  </si>
  <si>
    <t>Подпрограмма «Обеспечение  правопорядка  на  территории Пристенского района муниципальной программы "Профилактика правонарушений в Пристенском районе Курской области на 2015-2017 годы"</t>
  </si>
  <si>
    <t>Подпрограмма №1 "Подпрограмма «Наследие» муниципальной программы  "Развитие культуры Пристенского района Курской области на 2014-2018 годы"</t>
  </si>
  <si>
    <t>Раз</t>
  </si>
  <si>
    <t xml:space="preserve">Подпрограмма «Улучшение демографической ситуации,
совершенствование социальной поддержки семьи и детей» муниципальной программы «Социальная поддержка граждан»
</t>
  </si>
  <si>
    <t>Подпрограмма «Развитие сети автомобильных дорог Пристенского района муниципальной программы «Развитие транспортной системы, обеспечение перевозки пассажиров  в Пристенском районе и безопасности дорожного движения»</t>
  </si>
  <si>
    <t>Муниципальная программа  «Развитие транспортной системы, обеспечение перевозки пассажиров   и безопасности дорожного движения Пристенском районе Курской области на 2015-2020 годы»</t>
  </si>
  <si>
    <t>Управление  финансов и экономического развития Администрации Пристенского района</t>
  </si>
  <si>
    <t xml:space="preserve">Подпрограмма «Улучшение демографической ситуации,
совершенствование социальной поддержки семьи и детей» муниципальной программы «Социальная поддержка граждан в Пристенском районе Курской области на 2015 - 2017 годы»
</t>
  </si>
  <si>
    <t>Подпрограмма №2 "Подпрограмма «Наследие» муниципальной программы  "Развитие культуры Пристенского района Курской области на 2014-2018 годы"</t>
  </si>
  <si>
    <t>РАСПРЕДЕЛЕНИЕ БЮДЖЕТНЫХ АССИГНОВАНИЙ НА РЕАЛИЗАЦИЮ МУНИЦИПАЛЬНЫХ ПРОГРАММ НА 2015 год   (тыс.руб..)</t>
  </si>
  <si>
    <t>77 2 1417</t>
  </si>
  <si>
    <t>23 1 1417</t>
  </si>
  <si>
    <t>Муниципальная программа  «Обеспечение доступным и комфортным жильем и коммунальными услугами граждан в Пристенском районе Курской области"</t>
  </si>
  <si>
    <t>07 3 0000</t>
  </si>
  <si>
    <t xml:space="preserve">05 </t>
  </si>
  <si>
    <t>Подпрограмма «Обеспечение качественными услугами ЖКХ населения Пристенского района  муниципальной  программы «Обеспечение доступным и комфортным жильем и коммунальными услугами граждан в Пристенском районе Курской области"</t>
  </si>
  <si>
    <t>Мероприятия по благоустройству</t>
  </si>
  <si>
    <t>07 3 1433</t>
  </si>
  <si>
    <t>Мероприятия по сбору и удалению твердых и жидких бытовых отходов</t>
  </si>
  <si>
    <t>07 3 1457</t>
  </si>
  <si>
    <t>2 18 05010 05 0000 151</t>
  </si>
  <si>
    <t>2 18 05000 00 0000 151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</si>
  <si>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</si>
  <si>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бюджетной симтемы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из бюджетов поселений</t>
  </si>
  <si>
    <t>77 2 1444</t>
  </si>
  <si>
    <t>и
и на плановый период 2016 и 2017 годов"  от 24.12.2014 года №59  (в редакции решения №1 от 16 января 2015 г.)</t>
  </si>
  <si>
    <t>Приложение №5    к Решению Представительного собрания "О бюджете  муниципального района "Пристенский район" Курской области на 2015 год и на плановый период 2016 и 2017 годов"  от 24.12.2014 года №59  (в редакции решения №1 от 16 января 2015г.)</t>
  </si>
  <si>
    <t xml:space="preserve"> от 24.12.2014 года №59  (в редакции решения №1 от 16 января 2015 г.)</t>
  </si>
  <si>
    <t>и на  плановый период 2016 и 2017 годов"   от 24.12.2014 года №59 (в редакции решения №1 от 16 января 2015 г.)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</si>
</sst>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_р_."/>
    <numFmt numFmtId="170" formatCode="0.0"/>
    <numFmt numFmtId="171" formatCode="0.000"/>
    <numFmt numFmtId="172" formatCode="#,##0.000"/>
  </numFmts>
  <fonts count="10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name val="Times New Roman"/>
      <family val="1"/>
    </font>
    <font>
      <b/>
      <i/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i/>
      <sz val="10.5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i/>
      <sz val="10.5"/>
      <color indexed="8"/>
      <name val="Times New Roman"/>
      <family val="1"/>
    </font>
    <font>
      <i/>
      <sz val="10.5"/>
      <name val="Times New Roman"/>
      <family val="1"/>
    </font>
    <font>
      <b/>
      <sz val="10.5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u val="single"/>
      <sz val="11"/>
      <color indexed="36"/>
      <name val="Calibri"/>
      <family val="2"/>
    </font>
    <font>
      <b/>
      <sz val="12"/>
      <color indexed="10"/>
      <name val="Times New Roman"/>
      <family val="1"/>
    </font>
    <font>
      <b/>
      <sz val="10"/>
      <name val="Arial Cyr"/>
      <family val="0"/>
    </font>
    <font>
      <sz val="10.5"/>
      <name val="Calibri"/>
      <family val="2"/>
    </font>
    <font>
      <b/>
      <sz val="10.5"/>
      <name val="CG Times"/>
      <family val="1"/>
    </font>
    <font>
      <sz val="10.5"/>
      <color indexed="8"/>
      <name val="Calibri"/>
      <family val="2"/>
    </font>
    <font>
      <sz val="10.5"/>
      <color indexed="10"/>
      <name val="Calibri"/>
      <family val="2"/>
    </font>
    <font>
      <b/>
      <sz val="10.5"/>
      <name val="Calibri"/>
      <family val="2"/>
    </font>
    <font>
      <b/>
      <i/>
      <sz val="10.5"/>
      <name val="Calibri"/>
      <family val="2"/>
    </font>
    <font>
      <sz val="9"/>
      <color indexed="10"/>
      <name val="Calibri"/>
      <family val="2"/>
    </font>
    <font>
      <sz val="10"/>
      <name val="Helv"/>
      <family val="0"/>
    </font>
    <font>
      <sz val="12"/>
      <color indexed="8"/>
      <name val="Times New Roman"/>
      <family val="1"/>
    </font>
    <font>
      <b/>
      <i/>
      <sz val="11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i/>
      <sz val="10.5"/>
      <name val="Calibri"/>
      <family val="2"/>
    </font>
    <font>
      <sz val="10"/>
      <name val="Arial Cyr"/>
      <family val="0"/>
    </font>
    <font>
      <sz val="11"/>
      <color indexed="10"/>
      <name val="Times New Roman"/>
      <family val="1"/>
    </font>
    <font>
      <b/>
      <i/>
      <sz val="10.5"/>
      <color indexed="10"/>
      <name val="Times New Roman"/>
      <family val="1"/>
    </font>
    <font>
      <i/>
      <sz val="10.5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name val="Calibri"/>
      <family val="2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i/>
      <sz val="10.5"/>
      <color indexed="10"/>
      <name val="Calibri"/>
      <family val="2"/>
    </font>
    <font>
      <b/>
      <u val="single"/>
      <sz val="10.5"/>
      <color indexed="10"/>
      <name val="Times New Roman"/>
      <family val="1"/>
    </font>
    <font>
      <b/>
      <sz val="10.5"/>
      <color indexed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1"/>
      <name val="Calibri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Calibri"/>
      <family val="2"/>
    </font>
    <font>
      <sz val="10.5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7" fillId="25" borderId="1" applyNumberFormat="0" applyAlignment="0" applyProtection="0"/>
    <xf numFmtId="0" fontId="88" fillId="26" borderId="2" applyNumberFormat="0" applyAlignment="0" applyProtection="0"/>
    <xf numFmtId="0" fontId="89" fillId="26" borderId="1" applyNumberFormat="0" applyAlignment="0" applyProtection="0"/>
    <xf numFmtId="0" fontId="9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27" borderId="7" applyNumberFormat="0" applyAlignment="0" applyProtection="0"/>
    <xf numFmtId="0" fontId="96" fillId="0" borderId="0" applyNumberFormat="0" applyFill="0" applyBorder="0" applyAlignment="0" applyProtection="0"/>
    <xf numFmtId="0" fontId="97" fillId="28" borderId="0" applyNumberFormat="0" applyBorder="0" applyAlignment="0" applyProtection="0"/>
    <xf numFmtId="0" fontId="98" fillId="0" borderId="0">
      <alignment/>
      <protection/>
    </xf>
    <xf numFmtId="0" fontId="45" fillId="0" borderId="0">
      <alignment/>
      <protection/>
    </xf>
    <xf numFmtId="0" fontId="26" fillId="0" borderId="0">
      <alignment/>
      <protection/>
    </xf>
    <xf numFmtId="0" fontId="13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" fillId="0" borderId="0">
      <alignment vertical="top" wrapText="1"/>
      <protection/>
    </xf>
    <xf numFmtId="0" fontId="27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10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101" fillId="0" borderId="9" applyNumberFormat="0" applyFill="0" applyAlignment="0" applyProtection="0"/>
    <xf numFmtId="0" fontId="37" fillId="0" borderId="0">
      <alignment/>
      <protection/>
    </xf>
    <xf numFmtId="0" fontId="10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3" fillId="31" borderId="0" applyNumberFormat="0" applyBorder="0" applyAlignment="0" applyProtection="0"/>
  </cellStyleXfs>
  <cellXfs count="441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49" fontId="14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1" fillId="0" borderId="10" xfId="55" applyFont="1" applyBorder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49" fontId="29" fillId="0" borderId="10" xfId="55" applyNumberFormat="1" applyFont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2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wrapText="1"/>
    </xf>
    <xf numFmtId="171" fontId="0" fillId="0" borderId="0" xfId="0" applyNumberFormat="1" applyAlignment="1">
      <alignment/>
    </xf>
    <xf numFmtId="0" fontId="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14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71" fontId="32" fillId="0" borderId="10" xfId="0" applyNumberFormat="1" applyFont="1" applyBorder="1" applyAlignment="1">
      <alignment/>
    </xf>
    <xf numFmtId="0" fontId="16" fillId="0" borderId="10" xfId="0" applyFont="1" applyFill="1" applyBorder="1" applyAlignment="1">
      <alignment vertical="top" wrapText="1"/>
    </xf>
    <xf numFmtId="171" fontId="30" fillId="32" borderId="10" xfId="0" applyNumberFormat="1" applyFont="1" applyFill="1" applyBorder="1" applyAlignment="1">
      <alignment/>
    </xf>
    <xf numFmtId="171" fontId="30" fillId="32" borderId="13" xfId="0" applyNumberFormat="1" applyFont="1" applyFill="1" applyBorder="1" applyAlignment="1">
      <alignment/>
    </xf>
    <xf numFmtId="171" fontId="16" fillId="32" borderId="13" xfId="0" applyNumberFormat="1" applyFont="1" applyFill="1" applyBorder="1" applyAlignment="1">
      <alignment vertical="center" wrapText="1"/>
    </xf>
    <xf numFmtId="171" fontId="16" fillId="32" borderId="10" xfId="0" applyNumberFormat="1" applyFont="1" applyFill="1" applyBorder="1" applyAlignment="1">
      <alignment vertical="center" wrapText="1"/>
    </xf>
    <xf numFmtId="171" fontId="19" fillId="32" borderId="11" xfId="0" applyNumberFormat="1" applyFont="1" applyFill="1" applyBorder="1" applyAlignment="1">
      <alignment vertical="center" wrapText="1"/>
    </xf>
    <xf numFmtId="171" fontId="20" fillId="32" borderId="10" xfId="0" applyNumberFormat="1" applyFont="1" applyFill="1" applyBorder="1" applyAlignment="1">
      <alignment vertical="center" wrapText="1"/>
    </xf>
    <xf numFmtId="171" fontId="16" fillId="32" borderId="11" xfId="0" applyNumberFormat="1" applyFont="1" applyFill="1" applyBorder="1" applyAlignment="1">
      <alignment vertical="center" wrapText="1"/>
    </xf>
    <xf numFmtId="171" fontId="20" fillId="32" borderId="11" xfId="0" applyNumberFormat="1" applyFont="1" applyFill="1" applyBorder="1" applyAlignment="1">
      <alignment vertical="center" wrapText="1"/>
    </xf>
    <xf numFmtId="171" fontId="19" fillId="32" borderId="10" xfId="0" applyNumberFormat="1" applyFont="1" applyFill="1" applyBorder="1" applyAlignment="1">
      <alignment vertical="center" wrapText="1"/>
    </xf>
    <xf numFmtId="49" fontId="16" fillId="33" borderId="10" xfId="0" applyNumberFormat="1" applyFont="1" applyFill="1" applyBorder="1" applyAlignment="1">
      <alignment vertical="center" wrapText="1"/>
    </xf>
    <xf numFmtId="171" fontId="16" fillId="33" borderId="10" xfId="0" applyNumberFormat="1" applyFont="1" applyFill="1" applyBorder="1" applyAlignment="1">
      <alignment vertical="center" wrapText="1"/>
    </xf>
    <xf numFmtId="49" fontId="19" fillId="33" borderId="10" xfId="0" applyNumberFormat="1" applyFont="1" applyFill="1" applyBorder="1" applyAlignment="1">
      <alignment vertical="center" wrapText="1"/>
    </xf>
    <xf numFmtId="171" fontId="19" fillId="33" borderId="10" xfId="0" applyNumberFormat="1" applyFont="1" applyFill="1" applyBorder="1" applyAlignment="1">
      <alignment vertical="center" wrapText="1"/>
    </xf>
    <xf numFmtId="49" fontId="20" fillId="33" borderId="10" xfId="0" applyNumberFormat="1" applyFont="1" applyFill="1" applyBorder="1" applyAlignment="1">
      <alignment vertical="center" wrapText="1"/>
    </xf>
    <xf numFmtId="171" fontId="20" fillId="33" borderId="10" xfId="0" applyNumberFormat="1" applyFont="1" applyFill="1" applyBorder="1" applyAlignment="1">
      <alignment vertical="center" wrapText="1"/>
    </xf>
    <xf numFmtId="0" fontId="16" fillId="33" borderId="10" xfId="0" applyFont="1" applyFill="1" applyBorder="1" applyAlignment="1">
      <alignment wrapText="1"/>
    </xf>
    <xf numFmtId="49" fontId="19" fillId="33" borderId="10" xfId="0" applyNumberFormat="1" applyFont="1" applyFill="1" applyBorder="1" applyAlignment="1">
      <alignment vertical="top" wrapText="1"/>
    </xf>
    <xf numFmtId="171" fontId="30" fillId="33" borderId="10" xfId="0" applyNumberFormat="1" applyFont="1" applyFill="1" applyBorder="1" applyAlignment="1">
      <alignment/>
    </xf>
    <xf numFmtId="171" fontId="16" fillId="33" borderId="10" xfId="0" applyNumberFormat="1" applyFont="1" applyFill="1" applyBorder="1" applyAlignment="1">
      <alignment/>
    </xf>
    <xf numFmtId="49" fontId="23" fillId="33" borderId="10" xfId="0" applyNumberFormat="1" applyFont="1" applyFill="1" applyBorder="1" applyAlignment="1">
      <alignment vertical="center" wrapText="1"/>
    </xf>
    <xf numFmtId="49" fontId="16" fillId="33" borderId="10" xfId="0" applyNumberFormat="1" applyFont="1" applyFill="1" applyBorder="1" applyAlignment="1">
      <alignment wrapText="1"/>
    </xf>
    <xf numFmtId="0" fontId="19" fillId="33" borderId="10" xfId="56" applyFont="1" applyFill="1" applyBorder="1" applyAlignment="1">
      <alignment vertical="top" wrapText="1"/>
      <protection/>
    </xf>
    <xf numFmtId="171" fontId="20" fillId="33" borderId="11" xfId="0" applyNumberFormat="1" applyFont="1" applyFill="1" applyBorder="1" applyAlignment="1">
      <alignment vertical="center" wrapText="1"/>
    </xf>
    <xf numFmtId="171" fontId="34" fillId="33" borderId="10" xfId="0" applyNumberFormat="1" applyFont="1" applyFill="1" applyBorder="1" applyAlignment="1">
      <alignment/>
    </xf>
    <xf numFmtId="49" fontId="16" fillId="33" borderId="10" xfId="56" applyNumberFormat="1" applyFont="1" applyFill="1" applyBorder="1" applyAlignment="1">
      <alignment wrapText="1"/>
      <protection/>
    </xf>
    <xf numFmtId="0" fontId="20" fillId="33" borderId="10" xfId="0" applyFont="1" applyFill="1" applyBorder="1" applyAlignment="1">
      <alignment vertical="center" wrapText="1"/>
    </xf>
    <xf numFmtId="0" fontId="16" fillId="33" borderId="10" xfId="0" applyFont="1" applyFill="1" applyBorder="1" applyAlignment="1">
      <alignment vertical="center" wrapText="1"/>
    </xf>
    <xf numFmtId="49" fontId="20" fillId="33" borderId="10" xfId="0" applyNumberFormat="1" applyFont="1" applyFill="1" applyBorder="1" applyAlignment="1">
      <alignment wrapText="1"/>
    </xf>
    <xf numFmtId="49" fontId="31" fillId="33" borderId="10" xfId="0" applyNumberFormat="1" applyFont="1" applyFill="1" applyBorder="1" applyAlignment="1">
      <alignment wrapText="1"/>
    </xf>
    <xf numFmtId="49" fontId="31" fillId="33" borderId="10" xfId="0" applyNumberFormat="1" applyFont="1" applyFill="1" applyBorder="1" applyAlignment="1">
      <alignment vertical="center" wrapText="1"/>
    </xf>
    <xf numFmtId="171" fontId="31" fillId="33" borderId="10" xfId="0" applyNumberFormat="1" applyFont="1" applyFill="1" applyBorder="1" applyAlignment="1">
      <alignment vertical="center" wrapText="1"/>
    </xf>
    <xf numFmtId="168" fontId="20" fillId="33" borderId="10" xfId="0" applyNumberFormat="1" applyFont="1" applyFill="1" applyBorder="1" applyAlignment="1">
      <alignment vertical="center" wrapText="1"/>
    </xf>
    <xf numFmtId="171" fontId="30" fillId="33" borderId="11" xfId="0" applyNumberFormat="1" applyFont="1" applyFill="1" applyBorder="1" applyAlignment="1">
      <alignment/>
    </xf>
    <xf numFmtId="49" fontId="20" fillId="33" borderId="10" xfId="0" applyNumberFormat="1" applyFont="1" applyFill="1" applyBorder="1" applyAlignment="1">
      <alignment vertical="top" wrapText="1"/>
    </xf>
    <xf numFmtId="0" fontId="30" fillId="33" borderId="10" xfId="0" applyFont="1" applyFill="1" applyBorder="1" applyAlignment="1">
      <alignment/>
    </xf>
    <xf numFmtId="171" fontId="33" fillId="33" borderId="10" xfId="0" applyNumberFormat="1" applyFont="1" applyFill="1" applyBorder="1" applyAlignment="1">
      <alignment/>
    </xf>
    <xf numFmtId="0" fontId="14" fillId="0" borderId="10" xfId="0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49" fontId="20" fillId="33" borderId="10" xfId="56" applyNumberFormat="1" applyFont="1" applyFill="1" applyBorder="1" applyAlignment="1">
      <alignment wrapText="1"/>
      <protection/>
    </xf>
    <xf numFmtId="0" fontId="5" fillId="0" borderId="10" xfId="0" applyFont="1" applyBorder="1" applyAlignment="1">
      <alignment wrapText="1"/>
    </xf>
    <xf numFmtId="171" fontId="16" fillId="0" borderId="10" xfId="0" applyNumberFormat="1" applyFont="1" applyFill="1" applyBorder="1" applyAlignment="1">
      <alignment vertical="center" wrapText="1"/>
    </xf>
    <xf numFmtId="171" fontId="30" fillId="0" borderId="10" xfId="0" applyNumberFormat="1" applyFont="1" applyFill="1" applyBorder="1" applyAlignment="1">
      <alignment/>
    </xf>
    <xf numFmtId="171" fontId="20" fillId="0" borderId="10" xfId="0" applyNumberFormat="1" applyFont="1" applyFill="1" applyBorder="1" applyAlignment="1">
      <alignment vertical="center" wrapText="1"/>
    </xf>
    <xf numFmtId="171" fontId="31" fillId="0" borderId="10" xfId="0" applyNumberFormat="1" applyFont="1" applyFill="1" applyBorder="1" applyAlignment="1">
      <alignment vertical="center" wrapText="1"/>
    </xf>
    <xf numFmtId="171" fontId="34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vertical="center" wrapText="1"/>
    </xf>
    <xf numFmtId="171" fontId="35" fillId="0" borderId="10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8" fillId="0" borderId="10" xfId="0" applyFont="1" applyBorder="1" applyAlignment="1">
      <alignment/>
    </xf>
    <xf numFmtId="49" fontId="39" fillId="0" borderId="10" xfId="0" applyNumberFormat="1" applyFont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vertical="top" wrapText="1"/>
    </xf>
    <xf numFmtId="0" fontId="3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40" fillId="0" borderId="10" xfId="53" applyNumberFormat="1" applyFont="1" applyBorder="1" applyAlignment="1">
      <alignment horizontal="center" vertical="center" wrapText="1"/>
      <protection/>
    </xf>
    <xf numFmtId="0" fontId="41" fillId="0" borderId="0" xfId="0" applyFont="1" applyAlignment="1">
      <alignment/>
    </xf>
    <xf numFmtId="49" fontId="6" fillId="0" borderId="10" xfId="53" applyNumberFormat="1" applyFont="1" applyBorder="1" applyAlignment="1">
      <alignment/>
      <protection/>
    </xf>
    <xf numFmtId="172" fontId="6" fillId="0" borderId="10" xfId="53" applyNumberFormat="1" applyFont="1" applyBorder="1" applyAlignment="1">
      <alignment/>
      <protection/>
    </xf>
    <xf numFmtId="172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10" xfId="53" applyFont="1" applyBorder="1" applyAlignment="1">
      <alignment horizontal="center" vertical="center" wrapText="1"/>
      <protection/>
    </xf>
    <xf numFmtId="0" fontId="41" fillId="0" borderId="15" xfId="0" applyFont="1" applyBorder="1" applyAlignment="1">
      <alignment/>
    </xf>
    <xf numFmtId="49" fontId="3" fillId="0" borderId="10" xfId="53" applyNumberFormat="1" applyFont="1" applyBorder="1" applyAlignment="1">
      <alignment horizontal="center"/>
      <protection/>
    </xf>
    <xf numFmtId="0" fontId="3" fillId="0" borderId="10" xfId="53" applyFont="1" applyBorder="1" applyAlignment="1">
      <alignment wrapText="1"/>
      <protection/>
    </xf>
    <xf numFmtId="0" fontId="36" fillId="0" borderId="0" xfId="0" applyFont="1" applyFill="1" applyAlignment="1">
      <alignment wrapText="1"/>
    </xf>
    <xf numFmtId="0" fontId="36" fillId="0" borderId="0" xfId="0" applyFont="1" applyFill="1" applyAlignment="1">
      <alignment/>
    </xf>
    <xf numFmtId="49" fontId="7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0" fontId="0" fillId="0" borderId="0" xfId="0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172" fontId="21" fillId="0" borderId="10" xfId="0" applyNumberFormat="1" applyFont="1" applyBorder="1" applyAlignment="1">
      <alignment horizontal="center" vertical="center" wrapText="1"/>
    </xf>
    <xf numFmtId="172" fontId="1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71" fontId="44" fillId="33" borderId="11" xfId="0" applyNumberFormat="1" applyFont="1" applyFill="1" applyBorder="1" applyAlignment="1">
      <alignment/>
    </xf>
    <xf numFmtId="171" fontId="23" fillId="32" borderId="13" xfId="0" applyNumberFormat="1" applyFont="1" applyFill="1" applyBorder="1" applyAlignment="1">
      <alignment vertical="center" wrapText="1"/>
    </xf>
    <xf numFmtId="0" fontId="23" fillId="32" borderId="10" xfId="57" applyFont="1" applyFill="1" applyBorder="1" applyAlignment="1">
      <alignment wrapText="1"/>
      <protection/>
    </xf>
    <xf numFmtId="49" fontId="19" fillId="32" borderId="10" xfId="0" applyNumberFormat="1" applyFont="1" applyFill="1" applyBorder="1" applyAlignment="1">
      <alignment vertical="center" wrapText="1"/>
    </xf>
    <xf numFmtId="171" fontId="23" fillId="32" borderId="10" xfId="0" applyNumberFormat="1" applyFont="1" applyFill="1" applyBorder="1" applyAlignment="1">
      <alignment vertical="center" wrapText="1"/>
    </xf>
    <xf numFmtId="0" fontId="17" fillId="32" borderId="10" xfId="0" applyFont="1" applyFill="1" applyBorder="1" applyAlignment="1">
      <alignment wrapText="1"/>
    </xf>
    <xf numFmtId="49" fontId="16" fillId="32" borderId="10" xfId="0" applyNumberFormat="1" applyFont="1" applyFill="1" applyBorder="1" applyAlignment="1">
      <alignment vertical="center" wrapText="1"/>
    </xf>
    <xf numFmtId="0" fontId="22" fillId="32" borderId="10" xfId="0" applyFont="1" applyFill="1" applyBorder="1" applyAlignment="1">
      <alignment horizontal="center" wrapText="1"/>
    </xf>
    <xf numFmtId="0" fontId="16" fillId="32" borderId="10" xfId="59" applyFont="1" applyFill="1" applyBorder="1" applyAlignment="1">
      <alignment wrapText="1"/>
      <protection/>
    </xf>
    <xf numFmtId="171" fontId="35" fillId="32" borderId="11" xfId="0" applyNumberFormat="1" applyFont="1" applyFill="1" applyBorder="1" applyAlignment="1">
      <alignment/>
    </xf>
    <xf numFmtId="49" fontId="23" fillId="32" borderId="10" xfId="0" applyNumberFormat="1" applyFont="1" applyFill="1" applyBorder="1" applyAlignment="1">
      <alignment vertical="center" wrapText="1"/>
    </xf>
    <xf numFmtId="171" fontId="44" fillId="32" borderId="11" xfId="0" applyNumberFormat="1" applyFont="1" applyFill="1" applyBorder="1" applyAlignment="1">
      <alignment/>
    </xf>
    <xf numFmtId="171" fontId="30" fillId="32" borderId="11" xfId="0" applyNumberFormat="1" applyFont="1" applyFill="1" applyBorder="1" applyAlignment="1">
      <alignment/>
    </xf>
    <xf numFmtId="0" fontId="16" fillId="32" borderId="10" xfId="57" applyFont="1" applyFill="1" applyBorder="1" applyAlignment="1">
      <alignment horizontal="left" wrapText="1"/>
      <protection/>
    </xf>
    <xf numFmtId="49" fontId="16" fillId="32" borderId="10" xfId="0" applyNumberFormat="1" applyFont="1" applyFill="1" applyBorder="1" applyAlignment="1">
      <alignment horizontal="left" vertical="center" wrapText="1"/>
    </xf>
    <xf numFmtId="49" fontId="23" fillId="32" borderId="10" xfId="0" applyNumberFormat="1" applyFont="1" applyFill="1" applyBorder="1" applyAlignment="1">
      <alignment horizontal="left" vertical="center" wrapText="1"/>
    </xf>
    <xf numFmtId="49" fontId="20" fillId="32" borderId="10" xfId="0" applyNumberFormat="1" applyFont="1" applyFill="1" applyBorder="1" applyAlignment="1">
      <alignment vertical="center" wrapText="1"/>
    </xf>
    <xf numFmtId="0" fontId="19" fillId="32" borderId="10" xfId="59" applyFont="1" applyFill="1" applyBorder="1" applyAlignment="1">
      <alignment wrapText="1"/>
      <protection/>
    </xf>
    <xf numFmtId="0" fontId="23" fillId="32" borderId="10" xfId="59" applyFont="1" applyFill="1" applyBorder="1" applyAlignment="1">
      <alignment wrapText="1"/>
      <protection/>
    </xf>
    <xf numFmtId="3" fontId="16" fillId="32" borderId="10" xfId="59" applyNumberFormat="1" applyFont="1" applyFill="1" applyBorder="1" applyAlignment="1">
      <alignment wrapText="1"/>
      <protection/>
    </xf>
    <xf numFmtId="0" fontId="19" fillId="32" borderId="10" xfId="59" applyFont="1" applyFill="1" applyBorder="1" applyAlignment="1">
      <alignment horizontal="left" wrapText="1"/>
      <protection/>
    </xf>
    <xf numFmtId="49" fontId="20" fillId="34" borderId="10" xfId="0" applyNumberFormat="1" applyFont="1" applyFill="1" applyBorder="1" applyAlignment="1">
      <alignment vertical="center" wrapText="1"/>
    </xf>
    <xf numFmtId="171" fontId="34" fillId="34" borderId="11" xfId="0" applyNumberFormat="1" applyFont="1" applyFill="1" applyBorder="1" applyAlignment="1">
      <alignment/>
    </xf>
    <xf numFmtId="0" fontId="20" fillId="34" borderId="10" xfId="59" applyFont="1" applyFill="1" applyBorder="1" applyAlignment="1">
      <alignment wrapText="1"/>
      <protection/>
    </xf>
    <xf numFmtId="0" fontId="22" fillId="32" borderId="10" xfId="0" applyFont="1" applyFill="1" applyBorder="1" applyAlignment="1">
      <alignment horizontal="left" wrapText="1"/>
    </xf>
    <xf numFmtId="0" fontId="7" fillId="32" borderId="10" xfId="0" applyFont="1" applyFill="1" applyBorder="1" applyAlignment="1">
      <alignment wrapText="1"/>
    </xf>
    <xf numFmtId="49" fontId="16" fillId="34" borderId="10" xfId="0" applyNumberFormat="1" applyFont="1" applyFill="1" applyBorder="1" applyAlignment="1">
      <alignment vertical="center" wrapText="1"/>
    </xf>
    <xf numFmtId="171" fontId="20" fillId="34" borderId="10" xfId="0" applyNumberFormat="1" applyFont="1" applyFill="1" applyBorder="1" applyAlignment="1">
      <alignment vertical="center" wrapText="1"/>
    </xf>
    <xf numFmtId="0" fontId="49" fillId="0" borderId="10" xfId="0" applyFont="1" applyBorder="1" applyAlignment="1">
      <alignment wrapText="1"/>
    </xf>
    <xf numFmtId="49" fontId="18" fillId="33" borderId="10" xfId="0" applyNumberFormat="1" applyFont="1" applyFill="1" applyBorder="1" applyAlignment="1">
      <alignment vertical="center" wrapText="1"/>
    </xf>
    <xf numFmtId="49" fontId="47" fillId="33" borderId="10" xfId="0" applyNumberFormat="1" applyFont="1" applyFill="1" applyBorder="1" applyAlignment="1">
      <alignment vertical="center" wrapText="1"/>
    </xf>
    <xf numFmtId="171" fontId="47" fillId="0" borderId="10" xfId="0" applyNumberFormat="1" applyFont="1" applyFill="1" applyBorder="1" applyAlignment="1">
      <alignment vertical="center" wrapText="1"/>
    </xf>
    <xf numFmtId="171" fontId="47" fillId="33" borderId="10" xfId="0" applyNumberFormat="1" applyFont="1" applyFill="1" applyBorder="1" applyAlignment="1">
      <alignment vertical="center" wrapText="1"/>
    </xf>
    <xf numFmtId="171" fontId="18" fillId="0" borderId="10" xfId="0" applyNumberFormat="1" applyFont="1" applyFill="1" applyBorder="1" applyAlignment="1">
      <alignment vertical="center" wrapText="1"/>
    </xf>
    <xf numFmtId="49" fontId="48" fillId="33" borderId="10" xfId="0" applyNumberFormat="1" applyFont="1" applyFill="1" applyBorder="1" applyAlignment="1">
      <alignment vertical="center" wrapText="1"/>
    </xf>
    <xf numFmtId="171" fontId="48" fillId="0" borderId="10" xfId="0" applyNumberFormat="1" applyFont="1" applyFill="1" applyBorder="1" applyAlignment="1">
      <alignment vertical="center" wrapText="1"/>
    </xf>
    <xf numFmtId="0" fontId="50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171" fontId="33" fillId="0" borderId="10" xfId="0" applyNumberFormat="1" applyFont="1" applyFill="1" applyBorder="1" applyAlignment="1">
      <alignment/>
    </xf>
    <xf numFmtId="49" fontId="18" fillId="33" borderId="10" xfId="0" applyNumberFormat="1" applyFont="1" applyFill="1" applyBorder="1" applyAlignment="1">
      <alignment vertical="top" wrapText="1"/>
    </xf>
    <xf numFmtId="49" fontId="18" fillId="33" borderId="10" xfId="0" applyNumberFormat="1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top" wrapText="1"/>
    </xf>
    <xf numFmtId="49" fontId="24" fillId="33" borderId="10" xfId="0" applyNumberFormat="1" applyFont="1" applyFill="1" applyBorder="1" applyAlignment="1">
      <alignment vertical="center" wrapText="1"/>
    </xf>
    <xf numFmtId="0" fontId="51" fillId="0" borderId="0" xfId="0" applyFont="1" applyAlignment="1">
      <alignment/>
    </xf>
    <xf numFmtId="171" fontId="18" fillId="0" borderId="10" xfId="0" applyNumberFormat="1" applyFont="1" applyFill="1" applyBorder="1" applyAlignment="1">
      <alignment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vertical="center" wrapText="1"/>
    </xf>
    <xf numFmtId="171" fontId="24" fillId="33" borderId="10" xfId="0" applyNumberFormat="1" applyFont="1" applyFill="1" applyBorder="1" applyAlignment="1">
      <alignment vertical="center" wrapText="1"/>
    </xf>
    <xf numFmtId="0" fontId="18" fillId="0" borderId="10" xfId="0" applyFont="1" applyBorder="1" applyAlignment="1">
      <alignment horizontal="left" wrapText="1"/>
    </xf>
    <xf numFmtId="171" fontId="18" fillId="33" borderId="10" xfId="0" applyNumberFormat="1" applyFont="1" applyFill="1" applyBorder="1" applyAlignment="1">
      <alignment vertical="center" wrapText="1"/>
    </xf>
    <xf numFmtId="0" fontId="25" fillId="32" borderId="10" xfId="0" applyFont="1" applyFill="1" applyBorder="1" applyAlignment="1">
      <alignment wrapText="1"/>
    </xf>
    <xf numFmtId="0" fontId="16" fillId="32" borderId="10" xfId="0" applyFont="1" applyFill="1" applyBorder="1" applyAlignment="1">
      <alignment wrapText="1"/>
    </xf>
    <xf numFmtId="171" fontId="18" fillId="33" borderId="10" xfId="0" applyNumberFormat="1" applyFont="1" applyFill="1" applyBorder="1" applyAlignment="1">
      <alignment vertical="center" wrapText="1"/>
    </xf>
    <xf numFmtId="171" fontId="24" fillId="0" borderId="10" xfId="0" applyNumberFormat="1" applyFont="1" applyFill="1" applyBorder="1" applyAlignment="1">
      <alignment vertical="center" wrapText="1"/>
    </xf>
    <xf numFmtId="171" fontId="23" fillId="32" borderId="11" xfId="0" applyNumberFormat="1" applyFont="1" applyFill="1" applyBorder="1" applyAlignment="1">
      <alignment vertical="center" wrapText="1"/>
    </xf>
    <xf numFmtId="49" fontId="16" fillId="32" borderId="10" xfId="0" applyNumberFormat="1" applyFont="1" applyFill="1" applyBorder="1" applyAlignment="1">
      <alignment wrapText="1"/>
    </xf>
    <xf numFmtId="168" fontId="20" fillId="32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38" fillId="0" borderId="0" xfId="0" applyFont="1" applyAlignment="1">
      <alignment horizontal="left" wrapText="1"/>
    </xf>
    <xf numFmtId="0" fontId="38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vertical="center" wrapText="1"/>
    </xf>
    <xf numFmtId="0" fontId="53" fillId="0" borderId="0" xfId="42" applyFont="1" applyAlignment="1" applyProtection="1">
      <alignment horizontal="left" wrapText="1"/>
      <protection/>
    </xf>
    <xf numFmtId="0" fontId="53" fillId="0" borderId="10" xfId="42" applyFont="1" applyBorder="1" applyAlignment="1" applyProtection="1">
      <alignment horizontal="left" wrapText="1"/>
      <protection/>
    </xf>
    <xf numFmtId="0" fontId="21" fillId="0" borderId="10" xfId="42" applyFont="1" applyBorder="1" applyAlignment="1" applyProtection="1">
      <alignment horizontal="left" wrapText="1"/>
      <protection/>
    </xf>
    <xf numFmtId="0" fontId="6" fillId="0" borderId="10" xfId="0" applyFont="1" applyBorder="1" applyAlignment="1">
      <alignment horizontal="left"/>
    </xf>
    <xf numFmtId="0" fontId="53" fillId="0" borderId="10" xfId="42" applyFont="1" applyBorder="1" applyAlignment="1" applyProtection="1">
      <alignment wrapText="1" shrinkToFit="1"/>
      <protection/>
    </xf>
    <xf numFmtId="49" fontId="12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53" fillId="0" borderId="10" xfId="42" applyFont="1" applyBorder="1" applyAlignment="1" applyProtection="1">
      <alignment wrapText="1"/>
      <protection/>
    </xf>
    <xf numFmtId="0" fontId="53" fillId="0" borderId="0" xfId="0" applyFont="1" applyAlignment="1">
      <alignment wrapText="1"/>
    </xf>
    <xf numFmtId="49" fontId="53" fillId="33" borderId="10" xfId="0" applyNumberFormat="1" applyFont="1" applyFill="1" applyBorder="1" applyAlignment="1">
      <alignment vertical="top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171" fontId="48" fillId="33" borderId="10" xfId="0" applyNumberFormat="1" applyFont="1" applyFill="1" applyBorder="1" applyAlignment="1">
      <alignment vertical="center" wrapText="1"/>
    </xf>
    <xf numFmtId="171" fontId="54" fillId="33" borderId="10" xfId="0" applyNumberFormat="1" applyFont="1" applyFill="1" applyBorder="1" applyAlignment="1">
      <alignment/>
    </xf>
    <xf numFmtId="0" fontId="18" fillId="0" borderId="10" xfId="0" applyFont="1" applyBorder="1" applyAlignment="1">
      <alignment horizontal="left" wrapText="1"/>
    </xf>
    <xf numFmtId="171" fontId="18" fillId="33" borderId="10" xfId="0" applyNumberFormat="1" applyFont="1" applyFill="1" applyBorder="1" applyAlignment="1">
      <alignment/>
    </xf>
    <xf numFmtId="49" fontId="16" fillId="32" borderId="10" xfId="59" applyNumberFormat="1" applyFont="1" applyFill="1" applyBorder="1" applyAlignment="1">
      <alignment wrapText="1"/>
      <protection/>
    </xf>
    <xf numFmtId="49" fontId="24" fillId="0" borderId="10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wrapText="1"/>
    </xf>
    <xf numFmtId="49" fontId="24" fillId="0" borderId="10" xfId="66" applyNumberFormat="1" applyFont="1" applyBorder="1" applyAlignment="1">
      <alignment horizontal="left" vertical="center" wrapText="1"/>
      <protection/>
    </xf>
    <xf numFmtId="49" fontId="18" fillId="0" borderId="10" xfId="66" applyNumberFormat="1" applyFont="1" applyBorder="1" applyAlignment="1">
      <alignment horizontal="left" vertical="center" wrapText="1"/>
      <protection/>
    </xf>
    <xf numFmtId="49" fontId="18" fillId="0" borderId="10" xfId="66" applyNumberFormat="1" applyFont="1" applyBorder="1" applyAlignment="1">
      <alignment horizontal="left" vertical="center" wrapText="1"/>
      <protection/>
    </xf>
    <xf numFmtId="0" fontId="46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49" fontId="18" fillId="0" borderId="10" xfId="66" applyNumberFormat="1" applyFont="1" applyBorder="1" applyAlignment="1">
      <alignment horizontal="left" wrapText="1"/>
      <protection/>
    </xf>
    <xf numFmtId="49" fontId="24" fillId="33" borderId="10" xfId="0" applyNumberFormat="1" applyFont="1" applyFill="1" applyBorder="1" applyAlignment="1">
      <alignment wrapText="1"/>
    </xf>
    <xf numFmtId="49" fontId="47" fillId="33" borderId="10" xfId="0" applyNumberFormat="1" applyFont="1" applyFill="1" applyBorder="1" applyAlignment="1">
      <alignment wrapText="1"/>
    </xf>
    <xf numFmtId="0" fontId="47" fillId="33" borderId="10" xfId="0" applyFont="1" applyFill="1" applyBorder="1" applyAlignment="1">
      <alignment wrapText="1"/>
    </xf>
    <xf numFmtId="49" fontId="18" fillId="33" borderId="10" xfId="0" applyNumberFormat="1" applyFont="1" applyFill="1" applyBorder="1" applyAlignment="1">
      <alignment wrapText="1"/>
    </xf>
    <xf numFmtId="0" fontId="18" fillId="33" borderId="10" xfId="58" applyFont="1" applyFill="1" applyBorder="1" applyAlignment="1">
      <alignment wrapText="1"/>
      <protection/>
    </xf>
    <xf numFmtId="171" fontId="34" fillId="33" borderId="11" xfId="0" applyNumberFormat="1" applyFont="1" applyFill="1" applyBorder="1" applyAlignment="1">
      <alignment/>
    </xf>
    <xf numFmtId="49" fontId="20" fillId="0" borderId="10" xfId="66" applyNumberFormat="1" applyFont="1" applyBorder="1" applyAlignment="1">
      <alignment horizontal="left" vertical="center" wrapText="1"/>
      <protection/>
    </xf>
    <xf numFmtId="49" fontId="20" fillId="0" borderId="10" xfId="66" applyNumberFormat="1" applyFont="1" applyBorder="1" applyAlignment="1">
      <alignment horizontal="left" wrapText="1"/>
      <protection/>
    </xf>
    <xf numFmtId="49" fontId="16" fillId="0" borderId="10" xfId="66" applyNumberFormat="1" applyFont="1" applyBorder="1" applyAlignment="1">
      <alignment horizontal="left" wrapText="1"/>
      <protection/>
    </xf>
    <xf numFmtId="0" fontId="38" fillId="0" borderId="16" xfId="0" applyFont="1" applyFill="1" applyBorder="1" applyAlignment="1">
      <alignment vertical="center" wrapText="1"/>
    </xf>
    <xf numFmtId="0" fontId="38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171" fontId="7" fillId="0" borderId="10" xfId="0" applyNumberFormat="1" applyFont="1" applyBorder="1" applyAlignment="1">
      <alignment horizontal="center" vertical="center" wrapText="1"/>
    </xf>
    <xf numFmtId="171" fontId="5" fillId="0" borderId="10" xfId="0" applyNumberFormat="1" applyFont="1" applyBorder="1" applyAlignment="1">
      <alignment horizontal="center" vertical="center" wrapText="1"/>
    </xf>
    <xf numFmtId="171" fontId="5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0" fillId="0" borderId="10" xfId="0" applyFont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vertical="center" wrapText="1"/>
    </xf>
    <xf numFmtId="0" fontId="20" fillId="0" borderId="10" xfId="0" applyFont="1" applyBorder="1" applyAlignment="1">
      <alignment wrapText="1"/>
    </xf>
    <xf numFmtId="171" fontId="19" fillId="33" borderId="11" xfId="0" applyNumberFormat="1" applyFont="1" applyFill="1" applyBorder="1" applyAlignment="1">
      <alignment vertical="center" wrapText="1"/>
    </xf>
    <xf numFmtId="0" fontId="16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171" fontId="19" fillId="0" borderId="10" xfId="0" applyNumberFormat="1" applyFont="1" applyFill="1" applyBorder="1" applyAlignment="1">
      <alignment vertical="center" wrapText="1"/>
    </xf>
    <xf numFmtId="0" fontId="16" fillId="33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horizontal="left" wrapText="1"/>
    </xf>
    <xf numFmtId="0" fontId="53" fillId="0" borderId="10" xfId="57" applyFont="1" applyBorder="1" applyAlignment="1">
      <alignment horizontal="justify"/>
      <protection/>
    </xf>
    <xf numFmtId="49" fontId="57" fillId="33" borderId="10" xfId="0" applyNumberFormat="1" applyFont="1" applyFill="1" applyBorder="1" applyAlignment="1">
      <alignment vertical="top" wrapText="1"/>
    </xf>
    <xf numFmtId="171" fontId="23" fillId="0" borderId="11" xfId="0" applyNumberFormat="1" applyFont="1" applyFill="1" applyBorder="1" applyAlignment="1">
      <alignment vertical="center" wrapText="1"/>
    </xf>
    <xf numFmtId="0" fontId="58" fillId="0" borderId="10" xfId="0" applyFont="1" applyBorder="1" applyAlignment="1">
      <alignment wrapText="1"/>
    </xf>
    <xf numFmtId="171" fontId="23" fillId="0" borderId="10" xfId="0" applyNumberFormat="1" applyFont="1" applyFill="1" applyBorder="1" applyAlignment="1">
      <alignment vertical="center" wrapText="1"/>
    </xf>
    <xf numFmtId="49" fontId="19" fillId="0" borderId="10" xfId="0" applyNumberFormat="1" applyFont="1" applyBorder="1" applyAlignment="1">
      <alignment horizontal="left" wrapText="1"/>
    </xf>
    <xf numFmtId="49" fontId="20" fillId="0" borderId="10" xfId="0" applyNumberFormat="1" applyFont="1" applyBorder="1" applyAlignment="1">
      <alignment horizontal="left" vertical="center" wrapText="1"/>
    </xf>
    <xf numFmtId="0" fontId="16" fillId="33" borderId="10" xfId="58" applyFont="1" applyFill="1" applyBorder="1" applyAlignment="1">
      <alignment wrapText="1"/>
      <protection/>
    </xf>
    <xf numFmtId="171" fontId="35" fillId="33" borderId="10" xfId="0" applyNumberFormat="1" applyFont="1" applyFill="1" applyBorder="1" applyAlignment="1">
      <alignment/>
    </xf>
    <xf numFmtId="49" fontId="57" fillId="32" borderId="10" xfId="0" applyNumberFormat="1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vertical="top" wrapText="1"/>
    </xf>
    <xf numFmtId="171" fontId="23" fillId="33" borderId="10" xfId="0" applyNumberFormat="1" applyFont="1" applyFill="1" applyBorder="1" applyAlignment="1">
      <alignment vertical="center" wrapText="1"/>
    </xf>
    <xf numFmtId="0" fontId="16" fillId="0" borderId="10" xfId="58" applyFont="1" applyBorder="1" applyAlignment="1">
      <alignment wrapText="1"/>
      <protection/>
    </xf>
    <xf numFmtId="171" fontId="30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71" fontId="20" fillId="0" borderId="11" xfId="0" applyNumberFormat="1" applyFont="1" applyFill="1" applyBorder="1" applyAlignment="1">
      <alignment vertical="center" wrapText="1"/>
    </xf>
    <xf numFmtId="49" fontId="23" fillId="33" borderId="10" xfId="0" applyNumberFormat="1" applyFont="1" applyFill="1" applyBorder="1" applyAlignment="1">
      <alignment vertical="top" wrapText="1"/>
    </xf>
    <xf numFmtId="0" fontId="57" fillId="0" borderId="10" xfId="0" applyFont="1" applyBorder="1" applyAlignment="1">
      <alignment wrapText="1"/>
    </xf>
    <xf numFmtId="49" fontId="23" fillId="0" borderId="10" xfId="0" applyNumberFormat="1" applyFont="1" applyFill="1" applyBorder="1" applyAlignment="1">
      <alignment vertical="center" wrapText="1"/>
    </xf>
    <xf numFmtId="171" fontId="16" fillId="33" borderId="13" xfId="0" applyNumberFormat="1" applyFont="1" applyFill="1" applyBorder="1" applyAlignment="1">
      <alignment vertical="center" wrapText="1"/>
    </xf>
    <xf numFmtId="0" fontId="60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left" vertical="center" wrapText="1"/>
    </xf>
    <xf numFmtId="0" fontId="23" fillId="0" borderId="10" xfId="57" applyFont="1" applyBorder="1" applyAlignment="1">
      <alignment wrapText="1"/>
      <protection/>
    </xf>
    <xf numFmtId="171" fontId="19" fillId="33" borderId="13" xfId="0" applyNumberFormat="1" applyFont="1" applyFill="1" applyBorder="1" applyAlignment="1">
      <alignment vertical="center" wrapText="1"/>
    </xf>
    <xf numFmtId="0" fontId="51" fillId="0" borderId="10" xfId="0" applyFont="1" applyBorder="1" applyAlignment="1">
      <alignment/>
    </xf>
    <xf numFmtId="171" fontId="16" fillId="33" borderId="11" xfId="0" applyNumberFormat="1" applyFont="1" applyFill="1" applyBorder="1" applyAlignment="1">
      <alignment vertical="center" wrapText="1"/>
    </xf>
    <xf numFmtId="171" fontId="19" fillId="33" borderId="11" xfId="0" applyNumberFormat="1" applyFont="1" applyFill="1" applyBorder="1" applyAlignment="1">
      <alignment horizontal="left" vertical="center" wrapText="1"/>
    </xf>
    <xf numFmtId="49" fontId="39" fillId="33" borderId="10" xfId="0" applyNumberFormat="1" applyFont="1" applyFill="1" applyBorder="1" applyAlignment="1">
      <alignment horizontal="left" vertical="center" wrapText="1"/>
    </xf>
    <xf numFmtId="0" fontId="16" fillId="0" borderId="10" xfId="42" applyFont="1" applyBorder="1" applyAlignment="1" applyProtection="1">
      <alignment wrapText="1"/>
      <protection/>
    </xf>
    <xf numFmtId="49" fontId="19" fillId="0" borderId="1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wrapText="1"/>
    </xf>
    <xf numFmtId="49" fontId="19" fillId="33" borderId="10" xfId="0" applyNumberFormat="1" applyFont="1" applyFill="1" applyBorder="1" applyAlignment="1">
      <alignment wrapText="1"/>
    </xf>
    <xf numFmtId="0" fontId="16" fillId="0" borderId="10" xfId="42" applyFont="1" applyBorder="1" applyAlignment="1" applyProtection="1">
      <alignment horizontal="left" wrapText="1"/>
      <protection/>
    </xf>
    <xf numFmtId="49" fontId="16" fillId="0" borderId="10" xfId="0" applyNumberFormat="1" applyFont="1" applyFill="1" applyBorder="1" applyAlignment="1">
      <alignment wrapText="1"/>
    </xf>
    <xf numFmtId="171" fontId="7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23" fillId="33" borderId="10" xfId="0" applyNumberFormat="1" applyFont="1" applyFill="1" applyBorder="1" applyAlignment="1">
      <alignment wrapText="1"/>
    </xf>
    <xf numFmtId="171" fontId="44" fillId="33" borderId="10" xfId="0" applyNumberFormat="1" applyFont="1" applyFill="1" applyBorder="1" applyAlignment="1">
      <alignment/>
    </xf>
    <xf numFmtId="0" fontId="16" fillId="33" borderId="10" xfId="59" applyFont="1" applyFill="1" applyBorder="1" applyAlignment="1">
      <alignment wrapText="1"/>
      <protection/>
    </xf>
    <xf numFmtId="49" fontId="16" fillId="33" borderId="10" xfId="59" applyNumberFormat="1" applyFont="1" applyFill="1" applyBorder="1" applyAlignment="1">
      <alignment wrapText="1"/>
      <protection/>
    </xf>
    <xf numFmtId="0" fontId="51" fillId="0" borderId="0" xfId="0" applyFont="1" applyAlignment="1">
      <alignment/>
    </xf>
    <xf numFmtId="0" fontId="23" fillId="0" borderId="10" xfId="58" applyFont="1" applyBorder="1" applyAlignment="1">
      <alignment wrapText="1"/>
      <protection/>
    </xf>
    <xf numFmtId="49" fontId="12" fillId="0" borderId="10" xfId="0" applyNumberFormat="1" applyFont="1" applyFill="1" applyBorder="1" applyAlignment="1">
      <alignment horizontal="left" vertical="center" wrapText="1"/>
    </xf>
    <xf numFmtId="49" fontId="16" fillId="33" borderId="10" xfId="0" applyNumberFormat="1" applyFont="1" applyFill="1" applyBorder="1" applyAlignment="1">
      <alignment vertical="top" wrapText="1"/>
    </xf>
    <xf numFmtId="0" fontId="23" fillId="0" borderId="10" xfId="54" applyFont="1" applyBorder="1" applyAlignment="1">
      <alignment horizontal="justify"/>
      <protection/>
    </xf>
    <xf numFmtId="171" fontId="44" fillId="0" borderId="10" xfId="0" applyNumberFormat="1" applyFont="1" applyFill="1" applyBorder="1" applyAlignment="1">
      <alignment/>
    </xf>
    <xf numFmtId="0" fontId="19" fillId="33" borderId="10" xfId="59" applyFont="1" applyFill="1" applyBorder="1" applyAlignment="1">
      <alignment horizontal="left" wrapText="1"/>
      <protection/>
    </xf>
    <xf numFmtId="171" fontId="16" fillId="0" borderId="11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2" fillId="32" borderId="10" xfId="0" applyFont="1" applyFill="1" applyBorder="1" applyAlignment="1">
      <alignment wrapText="1"/>
    </xf>
    <xf numFmtId="0" fontId="19" fillId="32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wrapText="1"/>
    </xf>
    <xf numFmtId="3" fontId="16" fillId="33" borderId="10" xfId="0" applyNumberFormat="1" applyFont="1" applyFill="1" applyBorder="1" applyAlignment="1">
      <alignment wrapText="1"/>
    </xf>
    <xf numFmtId="0" fontId="11" fillId="0" borderId="10" xfId="0" applyFont="1" applyBorder="1" applyAlignment="1">
      <alignment/>
    </xf>
    <xf numFmtId="0" fontId="51" fillId="0" borderId="10" xfId="0" applyFont="1" applyBorder="1" applyAlignment="1">
      <alignment/>
    </xf>
    <xf numFmtId="171" fontId="21" fillId="0" borderId="10" xfId="0" applyNumberFormat="1" applyFont="1" applyBorder="1" applyAlignment="1">
      <alignment horizontal="center" vertical="center" wrapText="1"/>
    </xf>
    <xf numFmtId="0" fontId="53" fillId="0" borderId="10" xfId="57" applyFont="1" applyBorder="1" applyAlignment="1">
      <alignment horizontal="justify" wrapText="1"/>
      <protection/>
    </xf>
    <xf numFmtId="171" fontId="19" fillId="33" borderId="14" xfId="0" applyNumberFormat="1" applyFont="1" applyFill="1" applyBorder="1" applyAlignment="1">
      <alignment vertical="center" wrapText="1"/>
    </xf>
    <xf numFmtId="171" fontId="16" fillId="33" borderId="19" xfId="0" applyNumberFormat="1" applyFont="1" applyFill="1" applyBorder="1" applyAlignment="1">
      <alignment vertical="center" wrapText="1"/>
    </xf>
    <xf numFmtId="171" fontId="16" fillId="33" borderId="0" xfId="0" applyNumberFormat="1" applyFont="1" applyFill="1" applyBorder="1" applyAlignment="1">
      <alignment vertical="center" wrapText="1"/>
    </xf>
    <xf numFmtId="0" fontId="16" fillId="0" borderId="10" xfId="54" applyFont="1" applyBorder="1" applyAlignment="1">
      <alignment horizontal="justify" wrapText="1"/>
      <protection/>
    </xf>
    <xf numFmtId="0" fontId="11" fillId="0" borderId="10" xfId="0" applyFont="1" applyBorder="1" applyAlignment="1">
      <alignment wrapText="1"/>
    </xf>
    <xf numFmtId="49" fontId="16" fillId="0" borderId="10" xfId="66" applyNumberFormat="1" applyFont="1" applyBorder="1" applyAlignment="1">
      <alignment horizontal="left" vertical="center" wrapText="1"/>
      <protection/>
    </xf>
    <xf numFmtId="0" fontId="16" fillId="33" borderId="10" xfId="59" applyFont="1" applyFill="1" applyBorder="1" applyAlignment="1">
      <alignment horizontal="left" wrapText="1"/>
      <protection/>
    </xf>
    <xf numFmtId="0" fontId="11" fillId="33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>
      <alignment vertical="center" wrapText="1"/>
    </xf>
    <xf numFmtId="0" fontId="19" fillId="33" borderId="10" xfId="0" applyFont="1" applyFill="1" applyBorder="1" applyAlignment="1">
      <alignment wrapText="1"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23" fillId="32" borderId="10" xfId="0" applyFont="1" applyFill="1" applyBorder="1" applyAlignment="1">
      <alignment wrapText="1"/>
    </xf>
    <xf numFmtId="0" fontId="23" fillId="32" borderId="10" xfId="0" applyFont="1" applyFill="1" applyBorder="1" applyAlignment="1">
      <alignment horizontal="left" wrapText="1"/>
    </xf>
    <xf numFmtId="0" fontId="16" fillId="35" borderId="10" xfId="0" applyFont="1" applyFill="1" applyBorder="1" applyAlignment="1">
      <alignment wrapText="1"/>
    </xf>
    <xf numFmtId="171" fontId="30" fillId="35" borderId="10" xfId="0" applyNumberFormat="1" applyFont="1" applyFill="1" applyBorder="1" applyAlignment="1">
      <alignment/>
    </xf>
    <xf numFmtId="0" fontId="60" fillId="32" borderId="10" xfId="0" applyFont="1" applyFill="1" applyBorder="1" applyAlignment="1">
      <alignment wrapText="1"/>
    </xf>
    <xf numFmtId="0" fontId="21" fillId="0" borderId="10" xfId="0" applyFont="1" applyBorder="1" applyAlignment="1">
      <alignment horizontal="right"/>
    </xf>
    <xf numFmtId="0" fontId="20" fillId="33" borderId="10" xfId="59" applyFont="1" applyFill="1" applyBorder="1" applyAlignment="1">
      <alignment wrapText="1"/>
      <protection/>
    </xf>
    <xf numFmtId="171" fontId="19" fillId="34" borderId="10" xfId="0" applyNumberFormat="1" applyFont="1" applyFill="1" applyBorder="1" applyAlignment="1">
      <alignment vertical="center" wrapText="1"/>
    </xf>
    <xf numFmtId="0" fontId="19" fillId="32" borderId="10" xfId="0" applyFont="1" applyFill="1" applyBorder="1" applyAlignment="1">
      <alignment horizontal="left" wrapText="1"/>
    </xf>
    <xf numFmtId="49" fontId="19" fillId="32" borderId="10" xfId="59" applyNumberFormat="1" applyFont="1" applyFill="1" applyBorder="1" applyAlignment="1">
      <alignment wrapText="1"/>
      <protection/>
    </xf>
    <xf numFmtId="171" fontId="35" fillId="32" borderId="10" xfId="0" applyNumberFormat="1" applyFont="1" applyFill="1" applyBorder="1" applyAlignment="1">
      <alignment/>
    </xf>
    <xf numFmtId="171" fontId="44" fillId="32" borderId="10" xfId="0" applyNumberFormat="1" applyFont="1" applyFill="1" applyBorder="1" applyAlignment="1">
      <alignment/>
    </xf>
    <xf numFmtId="0" fontId="16" fillId="32" borderId="10" xfId="0" applyNumberFormat="1" applyFont="1" applyFill="1" applyBorder="1" applyAlignment="1">
      <alignment wrapText="1"/>
    </xf>
    <xf numFmtId="43" fontId="16" fillId="33" borderId="10" xfId="68" applyFont="1" applyFill="1" applyBorder="1" applyAlignment="1">
      <alignment wrapText="1"/>
    </xf>
    <xf numFmtId="43" fontId="23" fillId="33" borderId="10" xfId="68" applyFont="1" applyFill="1" applyBorder="1" applyAlignment="1">
      <alignment wrapText="1"/>
    </xf>
    <xf numFmtId="0" fontId="16" fillId="0" borderId="10" xfId="59" applyFont="1" applyFill="1" applyBorder="1" applyAlignment="1">
      <alignment wrapText="1"/>
      <protection/>
    </xf>
    <xf numFmtId="0" fontId="23" fillId="33" borderId="10" xfId="59" applyFont="1" applyFill="1" applyBorder="1" applyAlignment="1">
      <alignment wrapText="1"/>
      <protection/>
    </xf>
    <xf numFmtId="0" fontId="57" fillId="0" borderId="10" xfId="42" applyFont="1" applyBorder="1" applyAlignment="1" applyProtection="1">
      <alignment wrapText="1"/>
      <protection/>
    </xf>
    <xf numFmtId="0" fontId="20" fillId="32" borderId="10" xfId="0" applyFont="1" applyFill="1" applyBorder="1" applyAlignment="1">
      <alignment wrapText="1"/>
    </xf>
    <xf numFmtId="49" fontId="19" fillId="32" borderId="10" xfId="0" applyNumberFormat="1" applyFont="1" applyFill="1" applyBorder="1" applyAlignment="1">
      <alignment wrapText="1"/>
    </xf>
    <xf numFmtId="49" fontId="23" fillId="32" borderId="10" xfId="0" applyNumberFormat="1" applyFont="1" applyFill="1" applyBorder="1" applyAlignment="1">
      <alignment wrapText="1"/>
    </xf>
    <xf numFmtId="0" fontId="16" fillId="32" borderId="10" xfId="0" applyFont="1" applyFill="1" applyBorder="1" applyAlignment="1">
      <alignment vertical="top" wrapText="1"/>
    </xf>
    <xf numFmtId="0" fontId="20" fillId="33" borderId="10" xfId="0" applyFont="1" applyFill="1" applyBorder="1" applyAlignment="1">
      <alignment vertical="top" wrapText="1"/>
    </xf>
    <xf numFmtId="0" fontId="16" fillId="35" borderId="10" xfId="0" applyFont="1" applyFill="1" applyBorder="1" applyAlignment="1">
      <alignment vertical="top" wrapText="1"/>
    </xf>
    <xf numFmtId="49" fontId="16" fillId="35" borderId="10" xfId="0" applyNumberFormat="1" applyFont="1" applyFill="1" applyBorder="1" applyAlignment="1">
      <alignment vertical="center" wrapText="1"/>
    </xf>
    <xf numFmtId="49" fontId="23" fillId="32" borderId="10" xfId="59" applyNumberFormat="1" applyFont="1" applyFill="1" applyBorder="1" applyAlignment="1">
      <alignment wrapText="1"/>
      <protection/>
    </xf>
    <xf numFmtId="0" fontId="16" fillId="32" borderId="10" xfId="59" applyNumberFormat="1" applyFont="1" applyFill="1" applyBorder="1" applyAlignment="1">
      <alignment wrapText="1"/>
      <protection/>
    </xf>
    <xf numFmtId="0" fontId="16" fillId="36" borderId="10" xfId="59" applyFont="1" applyFill="1" applyBorder="1" applyAlignment="1">
      <alignment wrapText="1"/>
      <protection/>
    </xf>
    <xf numFmtId="0" fontId="59" fillId="0" borderId="10" xfId="0" applyFont="1" applyBorder="1" applyAlignment="1">
      <alignment wrapText="1"/>
    </xf>
    <xf numFmtId="0" fontId="23" fillId="33" borderId="10" xfId="59" applyFont="1" applyFill="1" applyBorder="1" applyAlignment="1">
      <alignment horizontal="left" wrapText="1"/>
      <protection/>
    </xf>
    <xf numFmtId="0" fontId="57" fillId="33" borderId="10" xfId="42" applyFont="1" applyFill="1" applyBorder="1" applyAlignment="1" applyProtection="1">
      <alignment wrapText="1"/>
      <protection/>
    </xf>
    <xf numFmtId="0" fontId="17" fillId="33" borderId="10" xfId="0" applyFont="1" applyFill="1" applyBorder="1" applyAlignment="1">
      <alignment horizontal="left" wrapText="1"/>
    </xf>
    <xf numFmtId="49" fontId="19" fillId="33" borderId="10" xfId="59" applyNumberFormat="1" applyFont="1" applyFill="1" applyBorder="1" applyAlignment="1">
      <alignment horizontal="left" wrapText="1"/>
      <protection/>
    </xf>
    <xf numFmtId="49" fontId="19" fillId="33" borderId="10" xfId="0" applyNumberFormat="1" applyFont="1" applyFill="1" applyBorder="1" applyAlignment="1">
      <alignment horizontal="left" vertical="center" wrapText="1"/>
    </xf>
    <xf numFmtId="171" fontId="19" fillId="33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wrapText="1"/>
    </xf>
    <xf numFmtId="43" fontId="18" fillId="33" borderId="10" xfId="68" applyFont="1" applyFill="1" applyBorder="1" applyAlignment="1">
      <alignment wrapText="1"/>
    </xf>
    <xf numFmtId="0" fontId="47" fillId="0" borderId="10" xfId="0" applyFont="1" applyBorder="1" applyAlignment="1">
      <alignment wrapText="1"/>
    </xf>
    <xf numFmtId="0" fontId="23" fillId="32" borderId="10" xfId="0" applyNumberFormat="1" applyFont="1" applyFill="1" applyBorder="1" applyAlignment="1">
      <alignment wrapText="1"/>
    </xf>
    <xf numFmtId="0" fontId="19" fillId="33" borderId="10" xfId="59" applyFont="1" applyFill="1" applyBorder="1" applyAlignment="1">
      <alignment wrapText="1"/>
      <protection/>
    </xf>
    <xf numFmtId="171" fontId="34" fillId="34" borderId="10" xfId="0" applyNumberFormat="1" applyFont="1" applyFill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vertical="center" wrapText="1"/>
    </xf>
    <xf numFmtId="172" fontId="5" fillId="0" borderId="10" xfId="0" applyNumberFormat="1" applyFont="1" applyFill="1" applyBorder="1" applyAlignment="1">
      <alignment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65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/>
    </xf>
    <xf numFmtId="0" fontId="19" fillId="0" borderId="10" xfId="59" applyFont="1" applyFill="1" applyBorder="1" applyAlignment="1">
      <alignment wrapText="1"/>
      <protection/>
    </xf>
    <xf numFmtId="0" fontId="6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Fill="1" applyAlignment="1">
      <alignment wrapText="1"/>
    </xf>
    <xf numFmtId="0" fontId="65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left" vertical="center" wrapText="1"/>
    </xf>
    <xf numFmtId="49" fontId="18" fillId="32" borderId="10" xfId="0" applyNumberFormat="1" applyFont="1" applyFill="1" applyBorder="1" applyAlignment="1">
      <alignment vertical="center" wrapText="1"/>
    </xf>
    <xf numFmtId="0" fontId="18" fillId="32" borderId="10" xfId="59" applyFont="1" applyFill="1" applyBorder="1" applyAlignment="1">
      <alignment wrapText="1"/>
      <protection/>
    </xf>
    <xf numFmtId="171" fontId="18" fillId="32" borderId="10" xfId="0" applyNumberFormat="1" applyFont="1" applyFill="1" applyBorder="1" applyAlignment="1">
      <alignment vertical="center" wrapText="1"/>
    </xf>
    <xf numFmtId="171" fontId="104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6" xfId="0" applyFont="1" applyBorder="1" applyAlignment="1">
      <alignment/>
    </xf>
    <xf numFmtId="0" fontId="0" fillId="0" borderId="10" xfId="0" applyBorder="1" applyAlignment="1">
      <alignment wrapText="1"/>
    </xf>
    <xf numFmtId="0" fontId="105" fillId="0" borderId="0" xfId="0" applyFont="1" applyAlignment="1">
      <alignment horizontal="left" wrapText="1"/>
    </xf>
    <xf numFmtId="0" fontId="20" fillId="0" borderId="0" xfId="42" applyFont="1" applyAlignment="1" applyProtection="1">
      <alignment wrapText="1"/>
      <protection/>
    </xf>
    <xf numFmtId="0" fontId="20" fillId="0" borderId="10" xfId="42" applyFont="1" applyBorder="1" applyAlignment="1" applyProtection="1">
      <alignment wrapText="1"/>
      <protection/>
    </xf>
    <xf numFmtId="0" fontId="105" fillId="0" borderId="0" xfId="0" applyFont="1" applyAlignment="1">
      <alignment wrapText="1"/>
    </xf>
    <xf numFmtId="171" fontId="20" fillId="33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49" fontId="19" fillId="0" borderId="10" xfId="0" applyNumberFormat="1" applyFont="1" applyFill="1" applyBorder="1" applyAlignment="1">
      <alignment vertical="center" wrapText="1"/>
    </xf>
    <xf numFmtId="0" fontId="41" fillId="0" borderId="0" xfId="0" applyFont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2" fontId="21" fillId="0" borderId="10" xfId="0" applyNumberFormat="1" applyFont="1" applyBorder="1" applyAlignment="1">
      <alignment horizontal="center" vertical="center" wrapText="1"/>
    </xf>
    <xf numFmtId="17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2" fontId="5" fillId="0" borderId="11" xfId="0" applyNumberFormat="1" applyFont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68" fillId="0" borderId="0" xfId="0" applyFont="1" applyFill="1" applyAlignment="1">
      <alignment vertical="center" wrapText="1"/>
    </xf>
    <xf numFmtId="0" fontId="68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8" fillId="0" borderId="0" xfId="0" applyFont="1" applyFill="1" applyAlignment="1">
      <alignment horizontal="right"/>
    </xf>
    <xf numFmtId="0" fontId="68" fillId="0" borderId="0" xfId="0" applyFont="1" applyFill="1" applyAlignment="1">
      <alignment horizontal="right" wrapText="1"/>
    </xf>
    <xf numFmtId="0" fontId="68" fillId="0" borderId="0" xfId="0" applyFont="1" applyFill="1" applyAlignment="1">
      <alignment horizontal="right" wrapText="1"/>
    </xf>
    <xf numFmtId="0" fontId="5" fillId="0" borderId="0" xfId="59" applyFont="1" applyFill="1" applyAlignment="1">
      <alignment horizontal="center" vertical="center" wrapText="1"/>
      <protection/>
    </xf>
    <xf numFmtId="0" fontId="5" fillId="0" borderId="0" xfId="59" applyFont="1" applyFill="1" applyAlignment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68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 wrapText="1"/>
    </xf>
    <xf numFmtId="0" fontId="68" fillId="0" borderId="0" xfId="0" applyFont="1" applyFill="1" applyAlignment="1">
      <alignment horizontal="center" wrapText="1"/>
    </xf>
    <xf numFmtId="0" fontId="59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21" fillId="0" borderId="10" xfId="59" applyFont="1" applyFill="1" applyBorder="1" applyAlignment="1">
      <alignment horizontal="center" vertical="center" wrapText="1"/>
      <protection/>
    </xf>
    <xf numFmtId="0" fontId="12" fillId="0" borderId="14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68" fillId="0" borderId="0" xfId="0" applyFont="1" applyFill="1" applyAlignment="1">
      <alignment horizontal="center"/>
    </xf>
    <xf numFmtId="0" fontId="68" fillId="0" borderId="15" xfId="0" applyFont="1" applyFill="1" applyBorder="1" applyAlignment="1">
      <alignment horizontal="center" wrapText="1"/>
    </xf>
    <xf numFmtId="0" fontId="68" fillId="0" borderId="15" xfId="0" applyFont="1" applyFill="1" applyBorder="1" applyAlignment="1">
      <alignment horizont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. 2015" xfId="54"/>
    <cellStyle name="Обычный_доходы 2012" xfId="55"/>
    <cellStyle name="Обычный_Лист1" xfId="56"/>
    <cellStyle name="Обычный_функц.стр. 2014" xfId="57"/>
    <cellStyle name="Обычный_функц.стр. 2015" xfId="58"/>
    <cellStyle name="Обычный_функц.стр-ра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2628200322DA1BBA42282C9440EEF08E6CC43400635U6VAM" TargetMode="External" /><Relationship Id="rId2" Type="http://schemas.openxmlformats.org/officeDocument/2006/relationships/hyperlink" Target="consultantplus://offline/ref=C6EF3AE28B6C46D1117CBBA251A07B11C6C7C5768D62628200322DA1BBA42282C9440EEF08E6CC43400635U6VAM" TargetMode="External" /><Relationship Id="rId3" Type="http://schemas.openxmlformats.org/officeDocument/2006/relationships/hyperlink" Target="consultantplus://offline/ref=C6EF3AE28B6C46D1117CBBA251A07B11C6C7C5768D62628200322DA1BBA42282C9440EEF08E6CC43400635U6VA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hyperlink" Target="consultantplus://offline/ref=C6EF3AE28B6C46D1117CBBA251A07B11C6C7C5768D62628200322DA1BBA42282C9440EEF08E6CC43400635U6VAM" TargetMode="External" /><Relationship Id="rId6" Type="http://schemas.openxmlformats.org/officeDocument/2006/relationships/hyperlink" Target="consultantplus://offline/ref=C6EF3AE28B6C46D1117CBBA251A07B11C6C7C5768D62628200322DA1BBA42282C9440EEF08E6CC43400635U6VAM" TargetMode="External" /><Relationship Id="rId7" Type="http://schemas.openxmlformats.org/officeDocument/2006/relationships/hyperlink" Target="consultantplus://offline/ref=C6EF3AE28B6C46D1117CBBA251A07B11C6C7C5768D67668B05322DA1BBA42282C9440EEF08E6CC43400635U6VBM" TargetMode="External" /><Relationship Id="rId8" Type="http://schemas.openxmlformats.org/officeDocument/2006/relationships/hyperlink" Target="consultantplus://offline/ref=C6EF3AE28B6C46D1117CBBA251A07B11C6C7C5768D67668B05322DA1BBA42282C9440EEF08E6CC43410E37U6VAM" TargetMode="Externa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2628200322DA1BBA42282C9440EEF08E6CC43400635U6VAM" TargetMode="External" /><Relationship Id="rId2" Type="http://schemas.openxmlformats.org/officeDocument/2006/relationships/hyperlink" Target="consultantplus://offline/ref=C6EF3AE28B6C46D1117CBBA251A07B11C6C7C5768D62628200322DA1BBA42282C9440EEF08E6CC43400635U6VAM" TargetMode="External" /><Relationship Id="rId3" Type="http://schemas.openxmlformats.org/officeDocument/2006/relationships/hyperlink" Target="consultantplus://offline/ref=C6EF3AE28B6C46D1117CBBA251A07B11C6C7C5768D62628200322DA1BBA42282C9440EEF08E6CC43400635U6VA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hyperlink" Target="consultantplus://offline/ref=C6EF3AE28B6C46D1117CBBA251A07B11C6C7C5768D62628200322DA1BBA42282C9440EEF08E6CC43400635U6VAM" TargetMode="External" /><Relationship Id="rId6" Type="http://schemas.openxmlformats.org/officeDocument/2006/relationships/hyperlink" Target="consultantplus://offline/ref=C6EF3AE28B6C46D1117CBBA251A07B11C6C7C5768D62628200322DA1BBA42282C9440EEF08E6CC43400635U6VAM" TargetMode="External" /><Relationship Id="rId7" Type="http://schemas.openxmlformats.org/officeDocument/2006/relationships/hyperlink" Target="consultantplus://offline/ref=C6EF3AE28B6C46D1117CBBA251A07B11C6C7C5768D62628200322DA1BBA42282C9440EEF08E6CC43400635U6VAM" TargetMode="External" /><Relationship Id="rId8" Type="http://schemas.openxmlformats.org/officeDocument/2006/relationships/hyperlink" Target="consultantplus://offline/ref=C6EF3AE28B6C46D1117CBBA251A07B11C6C7C5768D606C8B0E322DA1BBA42282C9440EEF08E6CC43400230U6VFM" TargetMode="External" /><Relationship Id="rId9" Type="http://schemas.openxmlformats.org/officeDocument/2006/relationships/hyperlink" Target="consultantplus://offline/ref=C6EF3AE28B6C46D1117CBBA251A07B11C6C7C5768D67668B05322DA1BBA42282C9440EEF08E6CC43400635U6VBM" TargetMode="External" /><Relationship Id="rId10" Type="http://schemas.openxmlformats.org/officeDocument/2006/relationships/hyperlink" Target="consultantplus://offline/ref=C6EF3AE28B6C46D1117CBBA251A07B11C6C7C5768D67668B05322DA1BBA42282C9440EEF08E6CC43410E37U6VAM" TargetMode="External" /><Relationship Id="rId1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2628200322DA1BBA42282C9440EEF08E6CC43400635U6VAM" TargetMode="External" /><Relationship Id="rId2" Type="http://schemas.openxmlformats.org/officeDocument/2006/relationships/hyperlink" Target="consultantplus://offline/ref=C6EF3AE28B6C46D1117CBBA251A07B11C6C7C5768D606C8B0E322DA1BBA42282C9440EEF08E6CC43400230U6VFM" TargetMode="External" /><Relationship Id="rId3" Type="http://schemas.openxmlformats.org/officeDocument/2006/relationships/hyperlink" Target="consultantplus://offline/ref=C6EF3AE28B6C46D1117CBBA251A07B11C6C7C5768D6761820E322DA1BBA42282C9440EEF08E6CC43400635U6VAM" TargetMode="External" /><Relationship Id="rId4" Type="http://schemas.openxmlformats.org/officeDocument/2006/relationships/hyperlink" Target="consultantplus://offline/ref=C6EF3AE28B6C46D1117CBBA251A07B11C6C7C5768D6761820E322DA1BBA42282C9440EEF08E6CC43400235U6VEM" TargetMode="External" /><Relationship Id="rId5" Type="http://schemas.openxmlformats.org/officeDocument/2006/relationships/hyperlink" Target="consultantplus://offline/ref=C6EF3AE28B6C46D1117CBBA251A07B11C6C7C5768D6761820E322DA1BBA42282C9440EEF08E6CC43400331U6VCM" TargetMode="External" /><Relationship Id="rId6" Type="http://schemas.openxmlformats.org/officeDocument/2006/relationships/hyperlink" Target="consultantplus://offline/ref=C6EF3AE28B6C46D1117CBBA251A07B11C6C7C5768D6761820E322DA1BBA42282C9440EEF08E6CC43400136U6VDM" TargetMode="External" /><Relationship Id="rId7" Type="http://schemas.openxmlformats.org/officeDocument/2006/relationships/hyperlink" Target="consultantplus://offline/ref=C6EF3AE28B6C46D1117CBBA251A07B11C6C7C5768D67668B05322DA1BBA42282C9440EEF08E6CC43400635U6VBM" TargetMode="External" /><Relationship Id="rId8" Type="http://schemas.openxmlformats.org/officeDocument/2006/relationships/hyperlink" Target="consultantplus://offline/ref=C6EF3AE28B6C46D1117CBBA251A07B11C6C7C5768D67668B05322DA1BBA42282C9440EEF08E6CC43410E37U6VAM" TargetMode="External" /><Relationship Id="rId9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5.7109375" style="0" customWidth="1"/>
    <col min="2" max="2" width="47.140625" style="0" customWidth="1"/>
    <col min="4" max="4" width="13.00390625" style="0" customWidth="1"/>
  </cols>
  <sheetData>
    <row r="1" spans="1:3" ht="15">
      <c r="A1" s="383" t="s">
        <v>465</v>
      </c>
      <c r="B1" s="383"/>
      <c r="C1" s="92"/>
    </row>
    <row r="2" spans="2:4" ht="15">
      <c r="B2" s="92" t="s">
        <v>466</v>
      </c>
      <c r="C2" s="92"/>
      <c r="D2" s="92"/>
    </row>
    <row r="3" spans="1:4" ht="15">
      <c r="A3" s="383" t="s">
        <v>511</v>
      </c>
      <c r="B3" s="383"/>
      <c r="C3" s="383"/>
      <c r="D3" s="383"/>
    </row>
    <row r="4" spans="2:4" ht="15">
      <c r="B4" s="98" t="s">
        <v>703</v>
      </c>
      <c r="C4" s="98"/>
      <c r="D4" s="98"/>
    </row>
    <row r="5" spans="1:4" ht="30" customHeight="1">
      <c r="A5" s="384" t="s">
        <v>510</v>
      </c>
      <c r="B5" s="384"/>
      <c r="C5" s="384"/>
      <c r="D5" s="384"/>
    </row>
    <row r="6" spans="1:4" ht="45.75" customHeight="1">
      <c r="A6" s="96" t="s">
        <v>649</v>
      </c>
      <c r="B6" s="96" t="s">
        <v>467</v>
      </c>
      <c r="C6" s="91" t="s">
        <v>426</v>
      </c>
      <c r="D6" s="97" t="s">
        <v>468</v>
      </c>
    </row>
    <row r="7" spans="1:4" ht="31.5" customHeight="1">
      <c r="A7" s="99" t="s">
        <v>428</v>
      </c>
      <c r="B7" s="100" t="s">
        <v>427</v>
      </c>
      <c r="C7" s="93">
        <v>520</v>
      </c>
      <c r="D7" s="94">
        <v>0</v>
      </c>
    </row>
    <row r="8" spans="1:4" ht="34.5" customHeight="1">
      <c r="A8" s="99" t="s">
        <v>430</v>
      </c>
      <c r="B8" s="100" t="s">
        <v>429</v>
      </c>
      <c r="C8" s="93">
        <v>520</v>
      </c>
      <c r="D8" s="94">
        <v>0</v>
      </c>
    </row>
    <row r="9" spans="1:4" ht="32.25" customHeight="1">
      <c r="A9" s="99" t="s">
        <v>432</v>
      </c>
      <c r="B9" s="100" t="s">
        <v>431</v>
      </c>
      <c r="C9" s="93">
        <v>520</v>
      </c>
      <c r="D9" s="94">
        <v>0</v>
      </c>
    </row>
    <row r="10" spans="1:4" ht="27" customHeight="1">
      <c r="A10" s="99" t="s">
        <v>434</v>
      </c>
      <c r="B10" s="100" t="s">
        <v>433</v>
      </c>
      <c r="C10" s="93">
        <v>520</v>
      </c>
      <c r="D10" s="94">
        <v>500</v>
      </c>
    </row>
    <row r="11" spans="1:4" ht="38.25" customHeight="1">
      <c r="A11" s="99" t="s">
        <v>436</v>
      </c>
      <c r="B11" s="100" t="s">
        <v>435</v>
      </c>
      <c r="C11" s="93">
        <v>520</v>
      </c>
      <c r="D11" s="94">
        <v>500</v>
      </c>
    </row>
    <row r="12" spans="1:4" ht="55.5" customHeight="1">
      <c r="A12" s="99" t="s">
        <v>438</v>
      </c>
      <c r="B12" s="100" t="s">
        <v>437</v>
      </c>
      <c r="C12" s="93">
        <v>520</v>
      </c>
      <c r="D12" s="94">
        <v>500</v>
      </c>
    </row>
    <row r="13" spans="1:4" ht="28.5" customHeight="1">
      <c r="A13" s="99" t="s">
        <v>440</v>
      </c>
      <c r="B13" s="100" t="s">
        <v>439</v>
      </c>
      <c r="C13" s="93">
        <v>520</v>
      </c>
      <c r="D13" s="94">
        <v>-500</v>
      </c>
    </row>
    <row r="14" spans="1:4" ht="40.5" customHeight="1">
      <c r="A14" s="99" t="s">
        <v>442</v>
      </c>
      <c r="B14" s="100" t="s">
        <v>441</v>
      </c>
      <c r="C14" s="93">
        <v>520</v>
      </c>
      <c r="D14" s="94">
        <v>-500</v>
      </c>
    </row>
    <row r="15" spans="1:4" ht="39.75" customHeight="1">
      <c r="A15" s="99" t="s">
        <v>444</v>
      </c>
      <c r="B15" s="100" t="s">
        <v>443</v>
      </c>
      <c r="C15" s="93">
        <v>520</v>
      </c>
      <c r="D15" s="94">
        <v>-500</v>
      </c>
    </row>
    <row r="16" spans="1:5" ht="15">
      <c r="A16" s="99" t="s">
        <v>446</v>
      </c>
      <c r="B16" s="100" t="s">
        <v>445</v>
      </c>
      <c r="C16" s="93">
        <v>700</v>
      </c>
      <c r="D16" s="94">
        <f>D17</f>
        <v>0</v>
      </c>
      <c r="E16" s="95"/>
    </row>
    <row r="17" spans="1:4" ht="26.25">
      <c r="A17" s="99" t="s">
        <v>448</v>
      </c>
      <c r="B17" s="100" t="s">
        <v>447</v>
      </c>
      <c r="C17" s="93">
        <v>700</v>
      </c>
      <c r="D17" s="94">
        <f>D18+D22</f>
        <v>0</v>
      </c>
    </row>
    <row r="18" spans="1:4" ht="17.25" customHeight="1">
      <c r="A18" s="99" t="s">
        <v>450</v>
      </c>
      <c r="B18" s="100" t="s">
        <v>449</v>
      </c>
      <c r="C18" s="93">
        <v>710</v>
      </c>
      <c r="D18" s="94">
        <f>D19</f>
        <v>-317260.321</v>
      </c>
    </row>
    <row r="19" spans="1:4" ht="16.5" customHeight="1">
      <c r="A19" s="99" t="s">
        <v>452</v>
      </c>
      <c r="B19" s="100" t="s">
        <v>451</v>
      </c>
      <c r="C19" s="93">
        <v>710</v>
      </c>
      <c r="D19" s="94">
        <f>D20</f>
        <v>-317260.321</v>
      </c>
    </row>
    <row r="20" spans="1:4" ht="15" customHeight="1">
      <c r="A20" s="99" t="s">
        <v>454</v>
      </c>
      <c r="B20" s="100" t="s">
        <v>453</v>
      </c>
      <c r="C20" s="93">
        <v>710</v>
      </c>
      <c r="D20" s="94">
        <f>D21</f>
        <v>-317260.321</v>
      </c>
    </row>
    <row r="21" spans="1:4" ht="26.25" customHeight="1">
      <c r="A21" s="99" t="s">
        <v>456</v>
      </c>
      <c r="B21" s="100" t="s">
        <v>455</v>
      </c>
      <c r="C21" s="93">
        <v>710</v>
      </c>
      <c r="D21" s="94">
        <v>-317260.321</v>
      </c>
    </row>
    <row r="22" spans="1:4" ht="14.25" customHeight="1">
      <c r="A22" s="99" t="s">
        <v>458</v>
      </c>
      <c r="B22" s="100" t="s">
        <v>457</v>
      </c>
      <c r="C22" s="93">
        <v>720</v>
      </c>
      <c r="D22" s="94">
        <f>D23</f>
        <v>317260.321</v>
      </c>
    </row>
    <row r="23" spans="1:4" ht="17.25" customHeight="1">
      <c r="A23" s="99" t="s">
        <v>460</v>
      </c>
      <c r="B23" s="100" t="s">
        <v>459</v>
      </c>
      <c r="C23" s="93">
        <v>720</v>
      </c>
      <c r="D23" s="94">
        <f>D24</f>
        <v>317260.321</v>
      </c>
    </row>
    <row r="24" spans="1:4" ht="26.25">
      <c r="A24" s="99" t="s">
        <v>462</v>
      </c>
      <c r="B24" s="100" t="s">
        <v>461</v>
      </c>
      <c r="C24" s="93">
        <v>720</v>
      </c>
      <c r="D24" s="94">
        <f>D25</f>
        <v>317260.321</v>
      </c>
    </row>
    <row r="25" spans="1:4" ht="30.75" customHeight="1">
      <c r="A25" s="99" t="s">
        <v>464</v>
      </c>
      <c r="B25" s="100" t="s">
        <v>463</v>
      </c>
      <c r="C25" s="93">
        <v>720</v>
      </c>
      <c r="D25" s="94">
        <v>317260.321</v>
      </c>
    </row>
  </sheetData>
  <sheetProtection/>
  <mergeCells count="3">
    <mergeCell ref="A1:B1"/>
    <mergeCell ref="A3:D3"/>
    <mergeCell ref="A5:D5"/>
  </mergeCells>
  <printOptions horizontalCentered="1"/>
  <pageMargins left="0.7086614173228347" right="0.11811023622047245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0"/>
  <sheetViews>
    <sheetView zoomScalePageLayoutView="0" workbookViewId="0" topLeftCell="A143">
      <selection activeCell="A1" sqref="A1:F150"/>
    </sheetView>
  </sheetViews>
  <sheetFormatPr defaultColWidth="9.140625" defaultRowHeight="15"/>
  <cols>
    <col min="1" max="1" width="20.7109375" style="0" customWidth="1"/>
    <col min="2" max="2" width="19.7109375" style="0" hidden="1" customWidth="1"/>
    <col min="3" max="3" width="54.00390625" style="0" customWidth="1"/>
    <col min="4" max="4" width="0.2890625" style="0" customWidth="1"/>
    <col min="5" max="5" width="12.57421875" style="0" customWidth="1"/>
    <col min="6" max="6" width="13.00390625" style="0" hidden="1" customWidth="1"/>
  </cols>
  <sheetData>
    <row r="1" spans="1:6" ht="15">
      <c r="A1" s="12"/>
      <c r="B1" s="12"/>
      <c r="C1" s="409" t="s">
        <v>702</v>
      </c>
      <c r="D1" s="410"/>
      <c r="E1" s="12"/>
      <c r="F1" s="12"/>
    </row>
    <row r="2" spans="1:6" ht="44.25" customHeight="1">
      <c r="A2" s="12"/>
      <c r="B2" s="12"/>
      <c r="C2" s="410"/>
      <c r="D2" s="410"/>
      <c r="E2" s="12"/>
      <c r="F2" s="12"/>
    </row>
    <row r="3" spans="1:6" ht="1.5" customHeight="1" hidden="1">
      <c r="A3" s="12"/>
      <c r="B3" s="12"/>
      <c r="C3" s="12"/>
      <c r="D3" s="411"/>
      <c r="E3" s="411"/>
      <c r="F3" s="411"/>
    </row>
    <row r="4" spans="1:6" ht="18.75">
      <c r="A4" s="402" t="s">
        <v>650</v>
      </c>
      <c r="B4" s="402"/>
      <c r="C4" s="402"/>
      <c r="D4" s="402"/>
      <c r="E4" s="12"/>
      <c r="F4" s="12"/>
    </row>
    <row r="5" spans="1:6" ht="18.75">
      <c r="A5" s="402" t="s">
        <v>651</v>
      </c>
      <c r="B5" s="402"/>
      <c r="C5" s="402"/>
      <c r="D5" s="402"/>
      <c r="E5" s="12"/>
      <c r="F5" s="12"/>
    </row>
    <row r="6" spans="1:6" ht="18.75">
      <c r="A6" s="402" t="s">
        <v>183</v>
      </c>
      <c r="B6" s="402"/>
      <c r="C6" s="402"/>
      <c r="D6" s="402"/>
      <c r="E6" s="12"/>
      <c r="F6" s="12"/>
    </row>
    <row r="7" spans="1:6" ht="15.75">
      <c r="A7" s="17" t="s">
        <v>652</v>
      </c>
      <c r="B7" s="12"/>
      <c r="C7" s="12"/>
      <c r="D7" s="12"/>
      <c r="E7" s="12"/>
      <c r="F7" s="12"/>
    </row>
    <row r="8" spans="1:6" ht="15.75" customHeight="1">
      <c r="A8" s="398" t="s">
        <v>649</v>
      </c>
      <c r="B8" s="19"/>
      <c r="C8" s="398" t="s">
        <v>591</v>
      </c>
      <c r="D8" s="390" t="s">
        <v>641</v>
      </c>
      <c r="E8" s="394" t="s">
        <v>638</v>
      </c>
      <c r="F8" s="394"/>
    </row>
    <row r="9" spans="1:6" ht="15.75">
      <c r="A9" s="399"/>
      <c r="B9" s="19"/>
      <c r="C9" s="399"/>
      <c r="D9" s="390"/>
      <c r="E9" s="395"/>
      <c r="F9" s="395"/>
    </row>
    <row r="10" spans="1:6" ht="15">
      <c r="A10" s="403">
        <v>1</v>
      </c>
      <c r="B10" s="403"/>
      <c r="C10" s="351">
        <v>2</v>
      </c>
      <c r="D10" s="351">
        <v>3</v>
      </c>
      <c r="E10" s="352">
        <v>3</v>
      </c>
      <c r="F10" s="11"/>
    </row>
    <row r="11" spans="1:6" ht="31.5">
      <c r="A11" s="10" t="s">
        <v>653</v>
      </c>
      <c r="B11" s="10"/>
      <c r="C11" s="31" t="s">
        <v>654</v>
      </c>
      <c r="D11" s="19" t="e">
        <f>D12+D22+D27+D30+D36+D42+D46+D50</f>
        <v>#REF!</v>
      </c>
      <c r="E11" s="106">
        <f>E12+E17+E22+E27+E30+E36+E42+E46+E50</f>
        <v>107427.673</v>
      </c>
      <c r="F11" s="19"/>
    </row>
    <row r="12" spans="1:6" ht="31.5">
      <c r="A12" s="10" t="s">
        <v>655</v>
      </c>
      <c r="B12" s="10"/>
      <c r="C12" s="31" t="s">
        <v>656</v>
      </c>
      <c r="D12" s="19" t="e">
        <f>D13</f>
        <v>#REF!</v>
      </c>
      <c r="E12" s="106">
        <f>E13</f>
        <v>89289</v>
      </c>
      <c r="F12" s="106"/>
    </row>
    <row r="13" spans="1:6" ht="31.5">
      <c r="A13" s="10" t="s">
        <v>657</v>
      </c>
      <c r="B13" s="10"/>
      <c r="C13" s="31" t="s">
        <v>658</v>
      </c>
      <c r="D13" s="19" t="e">
        <f>D14+D15+D16+#REF!</f>
        <v>#REF!</v>
      </c>
      <c r="E13" s="106">
        <f>E14+E15+E16</f>
        <v>89289</v>
      </c>
      <c r="F13" s="106"/>
    </row>
    <row r="14" spans="1:8" ht="67.5">
      <c r="A14" s="10" t="s">
        <v>8</v>
      </c>
      <c r="B14" s="10"/>
      <c r="C14" s="31" t="s">
        <v>62</v>
      </c>
      <c r="D14" s="22">
        <v>70600</v>
      </c>
      <c r="E14" s="107">
        <v>85271</v>
      </c>
      <c r="F14" s="294"/>
      <c r="H14" s="24"/>
    </row>
    <row r="15" spans="1:6" ht="108">
      <c r="A15" s="10" t="s">
        <v>63</v>
      </c>
      <c r="B15" s="10"/>
      <c r="C15" s="31" t="s">
        <v>65</v>
      </c>
      <c r="D15" s="22">
        <v>2250</v>
      </c>
      <c r="E15" s="107">
        <v>3572</v>
      </c>
      <c r="F15" s="294"/>
    </row>
    <row r="16" spans="1:6" ht="40.5">
      <c r="A16" s="10" t="s">
        <v>64</v>
      </c>
      <c r="B16" s="10"/>
      <c r="C16" s="31" t="s">
        <v>66</v>
      </c>
      <c r="D16" s="19">
        <v>220</v>
      </c>
      <c r="E16" s="107">
        <v>446</v>
      </c>
      <c r="F16" s="294"/>
    </row>
    <row r="17" spans="1:6" ht="40.5">
      <c r="A17" s="10" t="s">
        <v>322</v>
      </c>
      <c r="B17" s="10"/>
      <c r="C17" s="31" t="s">
        <v>323</v>
      </c>
      <c r="D17" s="22"/>
      <c r="E17" s="106">
        <f>E18+E19+E20+E21</f>
        <v>5702.673</v>
      </c>
      <c r="F17" s="106"/>
    </row>
    <row r="18" spans="1:6" ht="67.5">
      <c r="A18" s="10" t="s">
        <v>346</v>
      </c>
      <c r="B18" s="10"/>
      <c r="C18" s="31" t="s">
        <v>351</v>
      </c>
      <c r="D18" s="22"/>
      <c r="E18" s="107">
        <v>1841.483</v>
      </c>
      <c r="F18" s="21"/>
    </row>
    <row r="19" spans="1:6" ht="81">
      <c r="A19" s="10" t="s">
        <v>352</v>
      </c>
      <c r="B19" s="10"/>
      <c r="C19" s="31" t="s">
        <v>127</v>
      </c>
      <c r="D19" s="22"/>
      <c r="E19" s="107">
        <v>62.362</v>
      </c>
      <c r="F19" s="21"/>
    </row>
    <row r="20" spans="1:6" ht="67.5">
      <c r="A20" s="10" t="s">
        <v>353</v>
      </c>
      <c r="B20" s="10"/>
      <c r="C20" s="31" t="s">
        <v>354</v>
      </c>
      <c r="D20" s="22"/>
      <c r="E20" s="107">
        <v>3798.671</v>
      </c>
      <c r="F20" s="21"/>
    </row>
    <row r="21" spans="1:6" ht="67.5">
      <c r="A21" s="10" t="s">
        <v>355</v>
      </c>
      <c r="B21" s="10"/>
      <c r="C21" s="31" t="s">
        <v>128</v>
      </c>
      <c r="D21" s="22"/>
      <c r="E21" s="107">
        <v>0.157</v>
      </c>
      <c r="F21" s="21"/>
    </row>
    <row r="22" spans="1:6" ht="31.5">
      <c r="A22" s="10" t="s">
        <v>659</v>
      </c>
      <c r="B22" s="10"/>
      <c r="C22" s="31" t="s">
        <v>660</v>
      </c>
      <c r="D22" s="19">
        <f>D23+D25</f>
        <v>4862</v>
      </c>
      <c r="E22" s="106">
        <f>E23+E25</f>
        <v>2583</v>
      </c>
      <c r="F22" s="106"/>
    </row>
    <row r="23" spans="1:6" ht="31.5">
      <c r="A23" s="10" t="s">
        <v>540</v>
      </c>
      <c r="B23" s="10"/>
      <c r="C23" s="31" t="s">
        <v>661</v>
      </c>
      <c r="D23" s="19">
        <f>D24</f>
        <v>3231</v>
      </c>
      <c r="E23" s="106">
        <f>E24</f>
        <v>2570</v>
      </c>
      <c r="F23" s="106"/>
    </row>
    <row r="24" spans="1:6" ht="31.5">
      <c r="A24" s="10" t="s">
        <v>0</v>
      </c>
      <c r="B24" s="10"/>
      <c r="C24" s="31" t="s">
        <v>661</v>
      </c>
      <c r="D24" s="19">
        <v>3231</v>
      </c>
      <c r="E24" s="106">
        <v>2570</v>
      </c>
      <c r="F24" s="218"/>
    </row>
    <row r="25" spans="1:6" ht="31.5">
      <c r="A25" s="10" t="s">
        <v>541</v>
      </c>
      <c r="B25" s="10"/>
      <c r="C25" s="31" t="s">
        <v>1</v>
      </c>
      <c r="D25" s="19">
        <f>D26</f>
        <v>1631</v>
      </c>
      <c r="E25" s="106">
        <f>E26</f>
        <v>13</v>
      </c>
      <c r="F25" s="106"/>
    </row>
    <row r="26" spans="1:6" ht="31.5">
      <c r="A26" s="10" t="s">
        <v>2</v>
      </c>
      <c r="B26" s="10"/>
      <c r="C26" s="31" t="s">
        <v>1</v>
      </c>
      <c r="D26" s="22">
        <v>1631</v>
      </c>
      <c r="E26" s="107">
        <v>13</v>
      </c>
      <c r="F26" s="294"/>
    </row>
    <row r="27" spans="1:6" ht="31.5">
      <c r="A27" s="10" t="s">
        <v>3</v>
      </c>
      <c r="B27" s="10"/>
      <c r="C27" s="31" t="s">
        <v>4</v>
      </c>
      <c r="D27" s="19">
        <f>D28</f>
        <v>846</v>
      </c>
      <c r="E27" s="106">
        <f>E28</f>
        <v>866</v>
      </c>
      <c r="F27" s="106"/>
    </row>
    <row r="28" spans="1:6" ht="31.5">
      <c r="A28" s="10" t="s">
        <v>5</v>
      </c>
      <c r="B28" s="10"/>
      <c r="C28" s="31" t="s">
        <v>6</v>
      </c>
      <c r="D28" s="19">
        <f>D29</f>
        <v>846</v>
      </c>
      <c r="E28" s="106">
        <f>E29</f>
        <v>866</v>
      </c>
      <c r="F28" s="106"/>
    </row>
    <row r="29" spans="1:6" ht="40.5">
      <c r="A29" s="10" t="s">
        <v>7</v>
      </c>
      <c r="B29" s="10"/>
      <c r="C29" s="31" t="s">
        <v>67</v>
      </c>
      <c r="D29" s="19">
        <v>846</v>
      </c>
      <c r="E29" s="106">
        <v>866</v>
      </c>
      <c r="F29" s="106"/>
    </row>
    <row r="30" spans="1:6" ht="40.5">
      <c r="A30" s="10" t="s">
        <v>68</v>
      </c>
      <c r="B30" s="10"/>
      <c r="C30" s="31" t="s">
        <v>69</v>
      </c>
      <c r="D30" s="19">
        <f>D31</f>
        <v>907</v>
      </c>
      <c r="E30" s="106">
        <f>E31</f>
        <v>1544</v>
      </c>
      <c r="F30" s="106"/>
    </row>
    <row r="31" spans="1:6" ht="81">
      <c r="A31" s="10" t="s">
        <v>70</v>
      </c>
      <c r="B31" s="10"/>
      <c r="C31" s="31" t="s">
        <v>71</v>
      </c>
      <c r="D31" s="19">
        <f>D32+D34</f>
        <v>907</v>
      </c>
      <c r="E31" s="106">
        <f>E32+E34</f>
        <v>1544</v>
      </c>
      <c r="F31" s="106"/>
    </row>
    <row r="32" spans="1:6" ht="67.5">
      <c r="A32" s="10" t="s">
        <v>72</v>
      </c>
      <c r="B32" s="10"/>
      <c r="C32" s="31" t="s">
        <v>73</v>
      </c>
      <c r="D32" s="19">
        <f>D33</f>
        <v>888</v>
      </c>
      <c r="E32" s="106">
        <f>E33</f>
        <v>1535</v>
      </c>
      <c r="F32" s="106"/>
    </row>
    <row r="33" spans="1:6" ht="104.25" customHeight="1">
      <c r="A33" s="10" t="s">
        <v>522</v>
      </c>
      <c r="B33" s="10"/>
      <c r="C33" s="31" t="s">
        <v>76</v>
      </c>
      <c r="D33" s="19">
        <v>888</v>
      </c>
      <c r="E33" s="106">
        <v>1535</v>
      </c>
      <c r="F33" s="106"/>
    </row>
    <row r="34" spans="1:6" ht="102" customHeight="1">
      <c r="A34" s="10" t="s">
        <v>77</v>
      </c>
      <c r="B34" s="10"/>
      <c r="C34" s="31" t="s">
        <v>612</v>
      </c>
      <c r="D34" s="19">
        <f>D35</f>
        <v>19</v>
      </c>
      <c r="E34" s="106">
        <f>E35</f>
        <v>9</v>
      </c>
      <c r="F34" s="106"/>
    </row>
    <row r="35" spans="1:6" ht="71.25" customHeight="1">
      <c r="A35" s="10" t="s">
        <v>78</v>
      </c>
      <c r="B35" s="10"/>
      <c r="C35" s="31" t="s">
        <v>99</v>
      </c>
      <c r="D35" s="19">
        <v>19</v>
      </c>
      <c r="E35" s="106">
        <v>9</v>
      </c>
      <c r="F35" s="106"/>
    </row>
    <row r="36" spans="1:6" ht="36" customHeight="1">
      <c r="A36" s="15" t="s">
        <v>100</v>
      </c>
      <c r="B36" s="15"/>
      <c r="C36" s="32" t="s">
        <v>101</v>
      </c>
      <c r="D36" s="21">
        <f>D37</f>
        <v>197</v>
      </c>
      <c r="E36" s="107">
        <f>E37</f>
        <v>244</v>
      </c>
      <c r="F36" s="107"/>
    </row>
    <row r="37" spans="1:6" ht="31.5">
      <c r="A37" s="15" t="s">
        <v>102</v>
      </c>
      <c r="B37" s="15"/>
      <c r="C37" s="32" t="s">
        <v>103</v>
      </c>
      <c r="D37" s="21">
        <f>D38+D39+D40+D41</f>
        <v>197</v>
      </c>
      <c r="E37" s="107">
        <f>E38+E39+E40+E41</f>
        <v>244</v>
      </c>
      <c r="F37" s="107"/>
    </row>
    <row r="38" spans="1:6" ht="31.5">
      <c r="A38" s="15" t="s">
        <v>542</v>
      </c>
      <c r="B38" s="15"/>
      <c r="C38" s="32" t="s">
        <v>613</v>
      </c>
      <c r="D38" s="22">
        <v>75</v>
      </c>
      <c r="E38" s="107">
        <v>81</v>
      </c>
      <c r="F38" s="294"/>
    </row>
    <row r="39" spans="1:6" ht="31.5">
      <c r="A39" s="15" t="s">
        <v>543</v>
      </c>
      <c r="B39" s="15"/>
      <c r="C39" s="32" t="s">
        <v>614</v>
      </c>
      <c r="D39" s="22">
        <v>7</v>
      </c>
      <c r="E39" s="107">
        <v>13</v>
      </c>
      <c r="F39" s="294"/>
    </row>
    <row r="40" spans="1:6" ht="31.5">
      <c r="A40" s="15" t="s">
        <v>544</v>
      </c>
      <c r="B40" s="15"/>
      <c r="C40" s="32" t="s">
        <v>545</v>
      </c>
      <c r="D40" s="22">
        <v>65</v>
      </c>
      <c r="E40" s="107">
        <v>82</v>
      </c>
      <c r="F40" s="294"/>
    </row>
    <row r="41" spans="1:6" ht="31.5">
      <c r="A41" s="15" t="s">
        <v>546</v>
      </c>
      <c r="B41" s="15"/>
      <c r="C41" s="32" t="s">
        <v>547</v>
      </c>
      <c r="D41" s="22">
        <v>50</v>
      </c>
      <c r="E41" s="107">
        <v>68</v>
      </c>
      <c r="F41" s="294"/>
    </row>
    <row r="42" spans="1:6" ht="31.5">
      <c r="A42" s="10" t="s">
        <v>104</v>
      </c>
      <c r="B42" s="10"/>
      <c r="C42" s="31" t="s">
        <v>514</v>
      </c>
      <c r="D42" s="19">
        <f aca="true" t="shared" si="0" ref="D42:E44">D43</f>
        <v>7068</v>
      </c>
      <c r="E42" s="107">
        <f t="shared" si="0"/>
        <v>5557</v>
      </c>
      <c r="F42" s="107"/>
    </row>
    <row r="43" spans="1:6" ht="31.5">
      <c r="A43" s="10" t="s">
        <v>515</v>
      </c>
      <c r="B43" s="10"/>
      <c r="C43" s="31" t="s">
        <v>516</v>
      </c>
      <c r="D43" s="19">
        <f t="shared" si="0"/>
        <v>7068</v>
      </c>
      <c r="E43" s="107">
        <f t="shared" si="0"/>
        <v>5557</v>
      </c>
      <c r="F43" s="107"/>
    </row>
    <row r="44" spans="1:6" ht="31.5">
      <c r="A44" s="10" t="s">
        <v>517</v>
      </c>
      <c r="B44" s="10"/>
      <c r="C44" s="31" t="s">
        <v>518</v>
      </c>
      <c r="D44" s="19">
        <f t="shared" si="0"/>
        <v>7068</v>
      </c>
      <c r="E44" s="107">
        <f t="shared" si="0"/>
        <v>5557</v>
      </c>
      <c r="F44" s="107"/>
    </row>
    <row r="45" spans="1:6" ht="31.5">
      <c r="A45" s="10" t="s">
        <v>519</v>
      </c>
      <c r="B45" s="10"/>
      <c r="C45" s="31" t="s">
        <v>520</v>
      </c>
      <c r="D45" s="22">
        <v>7068</v>
      </c>
      <c r="E45" s="107">
        <v>5557</v>
      </c>
      <c r="F45" s="107"/>
    </row>
    <row r="46" spans="1:6" ht="31.5">
      <c r="A46" s="10" t="s">
        <v>105</v>
      </c>
      <c r="B46" s="10"/>
      <c r="C46" s="31" t="s">
        <v>106</v>
      </c>
      <c r="D46" s="19" t="e">
        <f>D47+#REF!</f>
        <v>#REF!</v>
      </c>
      <c r="E46" s="107">
        <f>E47</f>
        <v>28</v>
      </c>
      <c r="F46" s="107"/>
    </row>
    <row r="47" spans="1:6" ht="54">
      <c r="A47" s="10" t="s">
        <v>111</v>
      </c>
      <c r="B47" s="10"/>
      <c r="C47" s="31" t="s">
        <v>112</v>
      </c>
      <c r="D47" s="19">
        <f>D48</f>
        <v>1350</v>
      </c>
      <c r="E47" s="107">
        <f>E48</f>
        <v>28</v>
      </c>
      <c r="F47" s="107"/>
    </row>
    <row r="48" spans="1:6" ht="31.5">
      <c r="A48" s="10" t="s">
        <v>113</v>
      </c>
      <c r="B48" s="10"/>
      <c r="C48" s="31" t="s">
        <v>114</v>
      </c>
      <c r="D48" s="19">
        <f>D49</f>
        <v>1350</v>
      </c>
      <c r="E48" s="107">
        <f>E49</f>
        <v>28</v>
      </c>
      <c r="F48" s="107"/>
    </row>
    <row r="49" spans="1:6" ht="40.5">
      <c r="A49" s="10" t="s">
        <v>521</v>
      </c>
      <c r="B49" s="10"/>
      <c r="C49" s="31" t="s">
        <v>337</v>
      </c>
      <c r="D49" s="22">
        <v>1350</v>
      </c>
      <c r="E49" s="107">
        <v>28</v>
      </c>
      <c r="F49" s="107"/>
    </row>
    <row r="50" spans="1:6" ht="31.5">
      <c r="A50" s="10" t="s">
        <v>115</v>
      </c>
      <c r="B50" s="10"/>
      <c r="C50" s="31" t="s">
        <v>116</v>
      </c>
      <c r="D50" s="19" t="e">
        <f>D51+D57+D60+D65+#REF!+#REF!+#REF!+#REF!+D64</f>
        <v>#REF!</v>
      </c>
      <c r="E50" s="106">
        <f>E51+E54+E55+E57+E60+E64+E65+E59</f>
        <v>1614</v>
      </c>
      <c r="F50" s="106"/>
    </row>
    <row r="51" spans="1:6" ht="31.5">
      <c r="A51" s="10" t="s">
        <v>117</v>
      </c>
      <c r="B51" s="10"/>
      <c r="C51" s="31" t="s">
        <v>118</v>
      </c>
      <c r="D51" s="19">
        <f>D52+D53</f>
        <v>96</v>
      </c>
      <c r="E51" s="106">
        <f>E52+E53</f>
        <v>103</v>
      </c>
      <c r="F51" s="106"/>
    </row>
    <row r="52" spans="1:6" ht="87.75" customHeight="1">
      <c r="A52" s="10" t="s">
        <v>119</v>
      </c>
      <c r="B52" s="10"/>
      <c r="C52" s="72" t="s">
        <v>609</v>
      </c>
      <c r="D52" s="22">
        <v>56</v>
      </c>
      <c r="E52" s="107">
        <v>60</v>
      </c>
      <c r="F52" s="107"/>
    </row>
    <row r="53" spans="1:6" ht="54">
      <c r="A53" s="10" t="s">
        <v>120</v>
      </c>
      <c r="B53" s="10"/>
      <c r="C53" s="31" t="s">
        <v>121</v>
      </c>
      <c r="D53" s="22">
        <v>40</v>
      </c>
      <c r="E53" s="107">
        <v>43</v>
      </c>
      <c r="F53" s="107"/>
    </row>
    <row r="54" spans="1:6" ht="75.75" customHeight="1">
      <c r="A54" s="10" t="s">
        <v>490</v>
      </c>
      <c r="B54" s="10"/>
      <c r="C54" s="31" t="s">
        <v>487</v>
      </c>
      <c r="D54" s="22"/>
      <c r="E54" s="107">
        <v>55</v>
      </c>
      <c r="F54" s="107"/>
    </row>
    <row r="55" spans="1:6" ht="75.75" customHeight="1">
      <c r="A55" s="10" t="s">
        <v>491</v>
      </c>
      <c r="B55" s="10"/>
      <c r="C55" s="31" t="s">
        <v>488</v>
      </c>
      <c r="D55" s="22"/>
      <c r="E55" s="106">
        <f>E56</f>
        <v>19</v>
      </c>
      <c r="F55" s="106"/>
    </row>
    <row r="56" spans="1:6" ht="75.75" customHeight="1">
      <c r="A56" s="10" t="s">
        <v>492</v>
      </c>
      <c r="B56" s="10"/>
      <c r="C56" s="31" t="s">
        <v>489</v>
      </c>
      <c r="D56" s="22"/>
      <c r="E56" s="107">
        <v>19</v>
      </c>
      <c r="F56" s="107"/>
    </row>
    <row r="57" spans="1:6" ht="118.5" customHeight="1">
      <c r="A57" s="10" t="s">
        <v>493</v>
      </c>
      <c r="B57" s="10"/>
      <c r="C57" s="72" t="s">
        <v>610</v>
      </c>
      <c r="D57" s="19">
        <f>D58</f>
        <v>25</v>
      </c>
      <c r="E57" s="107">
        <f>E58</f>
        <v>35</v>
      </c>
      <c r="F57" s="107"/>
    </row>
    <row r="58" spans="1:6" ht="31.5">
      <c r="A58" s="10" t="s">
        <v>122</v>
      </c>
      <c r="B58" s="10"/>
      <c r="C58" s="31" t="s">
        <v>123</v>
      </c>
      <c r="D58" s="22">
        <v>25</v>
      </c>
      <c r="E58" s="107">
        <v>35</v>
      </c>
      <c r="F58" s="107"/>
    </row>
    <row r="59" spans="1:6" ht="54">
      <c r="A59" s="10" t="s">
        <v>165</v>
      </c>
      <c r="B59" s="10"/>
      <c r="C59" s="31" t="s">
        <v>166</v>
      </c>
      <c r="D59" s="22"/>
      <c r="E59" s="107">
        <v>40</v>
      </c>
      <c r="F59" s="107"/>
    </row>
    <row r="60" spans="1:6" ht="31.5">
      <c r="A60" s="10" t="s">
        <v>536</v>
      </c>
      <c r="B60" s="10"/>
      <c r="C60" s="31" t="s">
        <v>538</v>
      </c>
      <c r="D60" s="19">
        <f>D63</f>
        <v>29</v>
      </c>
      <c r="E60" s="106">
        <f>E63+E61</f>
        <v>182</v>
      </c>
      <c r="F60" s="106"/>
    </row>
    <row r="61" spans="1:6" ht="40.5">
      <c r="A61" s="10" t="s">
        <v>167</v>
      </c>
      <c r="B61" s="10"/>
      <c r="C61" s="31" t="s">
        <v>169</v>
      </c>
      <c r="D61" s="19"/>
      <c r="E61" s="106">
        <f>E62</f>
        <v>19</v>
      </c>
      <c r="F61" s="106"/>
    </row>
    <row r="62" spans="1:6" ht="54">
      <c r="A62" s="10" t="s">
        <v>168</v>
      </c>
      <c r="B62" s="10"/>
      <c r="C62" s="31" t="s">
        <v>170</v>
      </c>
      <c r="D62" s="19"/>
      <c r="E62" s="106">
        <v>19</v>
      </c>
      <c r="F62" s="106"/>
    </row>
    <row r="63" spans="1:6" ht="31.5">
      <c r="A63" s="10" t="s">
        <v>537</v>
      </c>
      <c r="B63" s="10"/>
      <c r="C63" s="31" t="s">
        <v>539</v>
      </c>
      <c r="D63" s="19">
        <v>29</v>
      </c>
      <c r="E63" s="106">
        <v>163</v>
      </c>
      <c r="F63" s="106"/>
    </row>
    <row r="64" spans="1:6" ht="67.5">
      <c r="A64" s="10" t="s">
        <v>98</v>
      </c>
      <c r="B64" s="10"/>
      <c r="C64" s="31" t="s">
        <v>97</v>
      </c>
      <c r="D64" s="19">
        <v>11</v>
      </c>
      <c r="E64" s="106">
        <v>25</v>
      </c>
      <c r="F64" s="106"/>
    </row>
    <row r="65" spans="1:6" ht="31.5">
      <c r="A65" s="10" t="s">
        <v>124</v>
      </c>
      <c r="B65" s="10"/>
      <c r="C65" s="31" t="s">
        <v>125</v>
      </c>
      <c r="D65" s="19">
        <f>D66</f>
        <v>897</v>
      </c>
      <c r="E65" s="106">
        <f>E66</f>
        <v>1155</v>
      </c>
      <c r="F65" s="106"/>
    </row>
    <row r="66" spans="1:6" ht="40.5">
      <c r="A66" s="10" t="s">
        <v>126</v>
      </c>
      <c r="B66" s="10"/>
      <c r="C66" s="31" t="s">
        <v>129</v>
      </c>
      <c r="D66" s="19">
        <v>897</v>
      </c>
      <c r="E66" s="106">
        <v>1155</v>
      </c>
      <c r="F66" s="106"/>
    </row>
    <row r="67" spans="1:6" ht="31.5">
      <c r="A67" s="10" t="s">
        <v>130</v>
      </c>
      <c r="B67" s="10"/>
      <c r="C67" s="81" t="s">
        <v>131</v>
      </c>
      <c r="D67" s="19">
        <f>D68+D146</f>
        <v>128646</v>
      </c>
      <c r="E67" s="106">
        <f>E68+E146+E148</f>
        <v>209332.64800000004</v>
      </c>
      <c r="F67" s="106"/>
    </row>
    <row r="68" spans="1:6" ht="32.25" customHeight="1">
      <c r="A68" s="10" t="s">
        <v>132</v>
      </c>
      <c r="B68" s="10"/>
      <c r="C68" s="31" t="s">
        <v>133</v>
      </c>
      <c r="D68" s="19">
        <f>D69+D94+D143+D71</f>
        <v>127028</v>
      </c>
      <c r="E68" s="106">
        <f>E69+E94+E143+E72</f>
        <v>206332.64800000004</v>
      </c>
      <c r="F68" s="106"/>
    </row>
    <row r="69" spans="1:6" ht="31.5">
      <c r="A69" s="10" t="s">
        <v>605</v>
      </c>
      <c r="B69" s="10"/>
      <c r="C69" s="31" t="s">
        <v>134</v>
      </c>
      <c r="D69" s="19">
        <f>D70</f>
        <v>17683</v>
      </c>
      <c r="E69" s="106">
        <f>E70</f>
        <v>4188.594</v>
      </c>
      <c r="F69" s="106"/>
    </row>
    <row r="70" spans="1:6" ht="27" customHeight="1">
      <c r="A70" s="10" t="s">
        <v>135</v>
      </c>
      <c r="B70" s="10"/>
      <c r="C70" s="31" t="s">
        <v>310</v>
      </c>
      <c r="D70" s="19">
        <v>17683</v>
      </c>
      <c r="E70" s="107">
        <v>4188.594</v>
      </c>
      <c r="F70" s="19"/>
    </row>
    <row r="71" spans="1:6" ht="15.75" hidden="1">
      <c r="A71" s="404" t="s">
        <v>604</v>
      </c>
      <c r="B71" s="385"/>
      <c r="C71" s="386" t="s">
        <v>558</v>
      </c>
      <c r="D71" s="19">
        <f>D84+D86+D87+D88+D89+D91+D90+D92+D77+D82+D80+D81</f>
        <v>87318</v>
      </c>
      <c r="E71" s="107">
        <f>E84+E86+E87+E88+E89+E91+E90+E92+E77+E82+E80+E81</f>
        <v>0</v>
      </c>
      <c r="F71" s="19"/>
    </row>
    <row r="72" spans="1:6" ht="21.75" customHeight="1" hidden="1">
      <c r="A72" s="405"/>
      <c r="B72" s="385"/>
      <c r="C72" s="386"/>
      <c r="D72" s="19"/>
      <c r="E72" s="107">
        <f>E81+E84+E86+E89+E91+E92+E93</f>
        <v>0</v>
      </c>
      <c r="F72" s="19"/>
    </row>
    <row r="73" spans="1:6" ht="42" customHeight="1" hidden="1">
      <c r="A73" s="385"/>
      <c r="B73" s="385"/>
      <c r="C73" s="386"/>
      <c r="D73" s="390"/>
      <c r="E73" s="396"/>
      <c r="F73" s="390"/>
    </row>
    <row r="74" spans="1:6" ht="39.75" customHeight="1" hidden="1">
      <c r="A74" s="385"/>
      <c r="B74" s="385"/>
      <c r="C74" s="386"/>
      <c r="D74" s="390"/>
      <c r="E74" s="396"/>
      <c r="F74" s="390"/>
    </row>
    <row r="75" spans="1:6" ht="39" customHeight="1" hidden="1">
      <c r="A75" s="10"/>
      <c r="B75" s="10"/>
      <c r="C75" s="31"/>
      <c r="D75" s="19"/>
      <c r="E75" s="107"/>
      <c r="F75" s="19"/>
    </row>
    <row r="76" spans="1:6" ht="33" customHeight="1" hidden="1">
      <c r="A76" s="10"/>
      <c r="B76" s="10"/>
      <c r="C76" s="31"/>
      <c r="D76" s="19"/>
      <c r="E76" s="107"/>
      <c r="F76" s="19"/>
    </row>
    <row r="77" spans="1:6" ht="31.5" customHeight="1" hidden="1">
      <c r="A77" s="404"/>
      <c r="B77" s="385"/>
      <c r="C77" s="386"/>
      <c r="D77" s="390">
        <v>967</v>
      </c>
      <c r="E77" s="396"/>
      <c r="F77" s="390"/>
    </row>
    <row r="78" spans="1:6" ht="33" customHeight="1" hidden="1">
      <c r="A78" s="408"/>
      <c r="B78" s="385"/>
      <c r="C78" s="386"/>
      <c r="D78" s="390"/>
      <c r="E78" s="396"/>
      <c r="F78" s="390"/>
    </row>
    <row r="79" spans="1:6" ht="36" customHeight="1" hidden="1">
      <c r="A79" s="405"/>
      <c r="B79" s="385"/>
      <c r="C79" s="386"/>
      <c r="D79" s="390"/>
      <c r="E79" s="396"/>
      <c r="F79" s="390"/>
    </row>
    <row r="80" spans="1:6" ht="24" customHeight="1" hidden="1">
      <c r="A80" s="10" t="s">
        <v>484</v>
      </c>
      <c r="B80" s="10"/>
      <c r="C80" s="31" t="s">
        <v>483</v>
      </c>
      <c r="D80" s="19">
        <v>79360</v>
      </c>
      <c r="E80" s="107"/>
      <c r="F80" s="19"/>
    </row>
    <row r="81" spans="1:6" ht="44.25" customHeight="1" hidden="1">
      <c r="A81" s="10" t="s">
        <v>484</v>
      </c>
      <c r="B81" s="10"/>
      <c r="C81" s="31" t="s">
        <v>483</v>
      </c>
      <c r="D81" s="19">
        <v>543</v>
      </c>
      <c r="E81" s="107"/>
      <c r="F81" s="19"/>
    </row>
    <row r="82" spans="1:6" ht="1.5" customHeight="1" hidden="1">
      <c r="A82" s="404" t="s">
        <v>311</v>
      </c>
      <c r="B82" s="385"/>
      <c r="C82" s="386"/>
      <c r="D82" s="390">
        <v>200</v>
      </c>
      <c r="E82" s="396"/>
      <c r="F82" s="390"/>
    </row>
    <row r="83" spans="1:6" ht="51.75" customHeight="1" hidden="1">
      <c r="A83" s="405"/>
      <c r="B83" s="385"/>
      <c r="C83" s="386"/>
      <c r="D83" s="390"/>
      <c r="E83" s="396"/>
      <c r="F83" s="390"/>
    </row>
    <row r="84" spans="1:6" ht="27" customHeight="1" hidden="1">
      <c r="A84" s="404" t="s">
        <v>311</v>
      </c>
      <c r="B84" s="385"/>
      <c r="C84" s="406" t="s">
        <v>350</v>
      </c>
      <c r="D84" s="390">
        <v>829</v>
      </c>
      <c r="E84" s="396"/>
      <c r="F84" s="390"/>
    </row>
    <row r="85" spans="1:6" ht="47.25" customHeight="1" hidden="1">
      <c r="A85" s="405"/>
      <c r="B85" s="385"/>
      <c r="C85" s="407"/>
      <c r="D85" s="390"/>
      <c r="E85" s="396"/>
      <c r="F85" s="390"/>
    </row>
    <row r="86" spans="1:6" ht="35.25" customHeight="1" hidden="1">
      <c r="A86" s="10" t="s">
        <v>311</v>
      </c>
      <c r="B86" s="10"/>
      <c r="C86" s="31" t="s">
        <v>557</v>
      </c>
      <c r="D86" s="19"/>
      <c r="E86" s="107"/>
      <c r="F86" s="19"/>
    </row>
    <row r="87" spans="1:6" ht="30.75" customHeight="1" hidden="1">
      <c r="A87" s="10" t="s">
        <v>311</v>
      </c>
      <c r="B87" s="10"/>
      <c r="C87" s="31" t="s">
        <v>529</v>
      </c>
      <c r="D87" s="19"/>
      <c r="E87" s="107"/>
      <c r="F87" s="19"/>
    </row>
    <row r="88" spans="1:6" ht="33.75" customHeight="1" hidden="1">
      <c r="A88" s="10" t="s">
        <v>311</v>
      </c>
      <c r="B88" s="10"/>
      <c r="C88" s="33" t="s">
        <v>530</v>
      </c>
      <c r="D88" s="19">
        <v>261</v>
      </c>
      <c r="E88" s="107"/>
      <c r="F88" s="19"/>
    </row>
    <row r="89" spans="1:6" ht="70.5" customHeight="1" hidden="1">
      <c r="A89" s="10" t="s">
        <v>311</v>
      </c>
      <c r="B89" s="10"/>
      <c r="C89" s="33" t="s">
        <v>349</v>
      </c>
      <c r="D89" s="19">
        <v>3858</v>
      </c>
      <c r="E89" s="107"/>
      <c r="F89" s="19"/>
    </row>
    <row r="90" spans="1:6" ht="31.5" customHeight="1" hidden="1">
      <c r="A90" s="10" t="s">
        <v>311</v>
      </c>
      <c r="B90" s="10"/>
      <c r="C90" s="33" t="s">
        <v>535</v>
      </c>
      <c r="D90" s="19"/>
      <c r="E90" s="107"/>
      <c r="F90" s="19"/>
    </row>
    <row r="91" spans="1:6" ht="33" customHeight="1" hidden="1">
      <c r="A91" s="10" t="s">
        <v>311</v>
      </c>
      <c r="B91" s="10"/>
      <c r="C91" s="31" t="s">
        <v>531</v>
      </c>
      <c r="D91" s="19">
        <v>300</v>
      </c>
      <c r="E91" s="107"/>
      <c r="F91" s="19"/>
    </row>
    <row r="92" spans="1:6" ht="51" customHeight="1" hidden="1">
      <c r="A92" s="10" t="s">
        <v>311</v>
      </c>
      <c r="B92" s="10"/>
      <c r="C92" s="31" t="s">
        <v>629</v>
      </c>
      <c r="D92" s="19">
        <v>1000</v>
      </c>
      <c r="E92" s="107"/>
      <c r="F92" s="19"/>
    </row>
    <row r="93" spans="1:6" ht="34.5" customHeight="1" hidden="1">
      <c r="A93" s="10" t="s">
        <v>311</v>
      </c>
      <c r="B93" s="10"/>
      <c r="C93" s="31" t="s">
        <v>9</v>
      </c>
      <c r="D93" s="19"/>
      <c r="E93" s="107"/>
      <c r="F93" s="19"/>
    </row>
    <row r="94" spans="1:6" ht="31.5">
      <c r="A94" s="10" t="s">
        <v>592</v>
      </c>
      <c r="B94" s="10"/>
      <c r="C94" s="31" t="s">
        <v>593</v>
      </c>
      <c r="D94" s="19">
        <f>D95+D98+D102+D108+D106</f>
        <v>21359</v>
      </c>
      <c r="E94" s="107">
        <f>E95+E98+E102+E108+E106</f>
        <v>201894.85400000002</v>
      </c>
      <c r="F94" s="107"/>
    </row>
    <row r="95" spans="1:6" ht="113.25" customHeight="1">
      <c r="A95" s="10" t="s">
        <v>312</v>
      </c>
      <c r="B95" s="10"/>
      <c r="C95" s="214" t="s">
        <v>393</v>
      </c>
      <c r="D95" s="19">
        <f>D96</f>
        <v>0</v>
      </c>
      <c r="E95" s="107">
        <f>E96</f>
        <v>897.96</v>
      </c>
      <c r="F95" s="107"/>
    </row>
    <row r="96" spans="1:6" ht="82.5" customHeight="1" hidden="1">
      <c r="A96" s="385" t="s">
        <v>313</v>
      </c>
      <c r="B96" s="385"/>
      <c r="C96" s="391" t="s">
        <v>392</v>
      </c>
      <c r="D96" s="391"/>
      <c r="E96" s="400">
        <v>897.96</v>
      </c>
      <c r="F96" s="398"/>
    </row>
    <row r="97" spans="1:6" ht="117.75" customHeight="1">
      <c r="A97" s="385"/>
      <c r="B97" s="385"/>
      <c r="C97" s="214" t="s">
        <v>393</v>
      </c>
      <c r="D97" s="213"/>
      <c r="E97" s="401"/>
      <c r="F97" s="399"/>
    </row>
    <row r="98" spans="1:6" ht="15" customHeight="1">
      <c r="A98" s="385" t="s">
        <v>314</v>
      </c>
      <c r="B98" s="385"/>
      <c r="C98" s="386" t="s">
        <v>315</v>
      </c>
      <c r="D98" s="390">
        <f>D100</f>
        <v>145</v>
      </c>
      <c r="E98" s="393">
        <f>E100</f>
        <v>137.449</v>
      </c>
      <c r="F98" s="396"/>
    </row>
    <row r="99" spans="1:6" ht="48.75" customHeight="1">
      <c r="A99" s="385"/>
      <c r="B99" s="385"/>
      <c r="C99" s="386"/>
      <c r="D99" s="390"/>
      <c r="E99" s="393"/>
      <c r="F99" s="396"/>
    </row>
    <row r="100" spans="1:6" ht="15" customHeight="1">
      <c r="A100" s="385" t="s">
        <v>321</v>
      </c>
      <c r="B100" s="385"/>
      <c r="C100" s="386" t="s">
        <v>324</v>
      </c>
      <c r="D100" s="390">
        <v>145</v>
      </c>
      <c r="E100" s="393">
        <v>137.449</v>
      </c>
      <c r="F100" s="390"/>
    </row>
    <row r="101" spans="1:6" ht="48.75" customHeight="1">
      <c r="A101" s="385"/>
      <c r="B101" s="385"/>
      <c r="C101" s="386"/>
      <c r="D101" s="390"/>
      <c r="E101" s="393"/>
      <c r="F101" s="390"/>
    </row>
    <row r="102" spans="1:6" ht="15" customHeight="1">
      <c r="A102" s="385" t="s">
        <v>325</v>
      </c>
      <c r="B102" s="385"/>
      <c r="C102" s="406" t="s">
        <v>326</v>
      </c>
      <c r="D102" s="390">
        <f>D104</f>
        <v>3484</v>
      </c>
      <c r="E102" s="393">
        <f>E104</f>
        <v>5630.95</v>
      </c>
      <c r="F102" s="396"/>
    </row>
    <row r="103" spans="1:6" ht="42.75" customHeight="1">
      <c r="A103" s="385"/>
      <c r="B103" s="385"/>
      <c r="C103" s="407"/>
      <c r="D103" s="390"/>
      <c r="E103" s="393"/>
      <c r="F103" s="396"/>
    </row>
    <row r="104" spans="1:6" ht="1.5" customHeight="1">
      <c r="A104" s="385" t="s">
        <v>327</v>
      </c>
      <c r="B104" s="385"/>
      <c r="C104" s="388" t="s">
        <v>38</v>
      </c>
      <c r="D104" s="390">
        <v>3484</v>
      </c>
      <c r="E104" s="393">
        <v>5630.95</v>
      </c>
      <c r="F104" s="390"/>
    </row>
    <row r="105" spans="1:6" ht="113.25" customHeight="1">
      <c r="A105" s="385"/>
      <c r="B105" s="385"/>
      <c r="C105" s="388"/>
      <c r="D105" s="390"/>
      <c r="E105" s="393"/>
      <c r="F105" s="390"/>
    </row>
    <row r="106" spans="1:6" ht="169.5" customHeight="1">
      <c r="A106" s="10" t="s">
        <v>526</v>
      </c>
      <c r="B106" s="10"/>
      <c r="C106" s="215" t="s">
        <v>394</v>
      </c>
      <c r="D106" s="19">
        <f>D107</f>
        <v>0</v>
      </c>
      <c r="E106" s="354">
        <f>E107</f>
        <v>1159.831</v>
      </c>
      <c r="F106" s="107"/>
    </row>
    <row r="107" spans="1:6" ht="177" customHeight="1">
      <c r="A107" s="10" t="s">
        <v>82</v>
      </c>
      <c r="B107" s="10"/>
      <c r="C107" s="215" t="s">
        <v>394</v>
      </c>
      <c r="D107" s="212"/>
      <c r="E107" s="354">
        <v>1159.831</v>
      </c>
      <c r="F107" s="19"/>
    </row>
    <row r="108" spans="1:6" ht="31.5">
      <c r="A108" s="10" t="s">
        <v>328</v>
      </c>
      <c r="B108" s="10"/>
      <c r="C108" s="31" t="s">
        <v>329</v>
      </c>
      <c r="D108" s="19">
        <f>D109+D111+D113+D117+D119+D121+D122+D124+D126+D128+D129+D130+D132+D135+D138+D140+D142</f>
        <v>17730</v>
      </c>
      <c r="E108" s="354">
        <f>E109+E111+E113+E117+E119+E121+E122+E124+E126+E128+E129+E130+E132+E135+E138+E140+E142+E110+E112+E118</f>
        <v>194068.66400000002</v>
      </c>
      <c r="F108" s="107"/>
    </row>
    <row r="109" spans="1:6" ht="43.5" customHeight="1">
      <c r="A109" s="10" t="s">
        <v>328</v>
      </c>
      <c r="B109" s="10"/>
      <c r="C109" s="31" t="s">
        <v>331</v>
      </c>
      <c r="D109" s="10">
        <v>10509</v>
      </c>
      <c r="E109" s="355">
        <v>9992.63</v>
      </c>
      <c r="F109" s="219"/>
    </row>
    <row r="110" spans="1:6" ht="0.75" customHeight="1" hidden="1">
      <c r="A110" s="10"/>
      <c r="B110" s="10"/>
      <c r="C110" s="31"/>
      <c r="D110" s="19"/>
      <c r="E110" s="354"/>
      <c r="F110" s="19"/>
    </row>
    <row r="111" spans="1:6" ht="31.5">
      <c r="A111" s="10" t="s">
        <v>328</v>
      </c>
      <c r="B111" s="10"/>
      <c r="C111" s="31" t="s">
        <v>332</v>
      </c>
      <c r="D111" s="10">
        <v>2869</v>
      </c>
      <c r="E111" s="355">
        <v>2862.108</v>
      </c>
      <c r="F111" s="10"/>
    </row>
    <row r="112" spans="1:6" ht="166.5" customHeight="1">
      <c r="A112" s="10" t="s">
        <v>328</v>
      </c>
      <c r="B112" s="10"/>
      <c r="C112" s="215" t="s">
        <v>289</v>
      </c>
      <c r="D112" s="212"/>
      <c r="E112" s="356">
        <v>8262.729</v>
      </c>
      <c r="F112" s="28"/>
    </row>
    <row r="113" spans="1:6" ht="24" customHeight="1">
      <c r="A113" s="385" t="s">
        <v>328</v>
      </c>
      <c r="B113" s="385"/>
      <c r="C113" s="388" t="s">
        <v>290</v>
      </c>
      <c r="D113" s="390">
        <v>533</v>
      </c>
      <c r="E113" s="393">
        <v>1671.886</v>
      </c>
      <c r="F113" s="390"/>
    </row>
    <row r="114" spans="1:6" ht="32.25" customHeight="1">
      <c r="A114" s="385"/>
      <c r="B114" s="385"/>
      <c r="C114" s="388"/>
      <c r="D114" s="390"/>
      <c r="E114" s="393"/>
      <c r="F114" s="390"/>
    </row>
    <row r="115" spans="1:6" ht="95.25" customHeight="1">
      <c r="A115" s="385"/>
      <c r="B115" s="385"/>
      <c r="C115" s="388"/>
      <c r="D115" s="390"/>
      <c r="E115" s="393"/>
      <c r="F115" s="390"/>
    </row>
    <row r="116" spans="1:6" ht="3.75" customHeight="1" hidden="1">
      <c r="A116" s="385"/>
      <c r="B116" s="385"/>
      <c r="C116" s="388"/>
      <c r="D116" s="390"/>
      <c r="E116" s="393"/>
      <c r="F116" s="390"/>
    </row>
    <row r="117" spans="1:6" ht="164.25" customHeight="1">
      <c r="A117" s="10" t="s">
        <v>328</v>
      </c>
      <c r="B117" s="10"/>
      <c r="C117" s="215" t="s">
        <v>294</v>
      </c>
      <c r="D117" s="212"/>
      <c r="E117" s="355">
        <v>6160.639</v>
      </c>
      <c r="F117" s="10"/>
    </row>
    <row r="118" spans="1:6" ht="177.75" customHeight="1" hidden="1">
      <c r="A118" s="10" t="s">
        <v>328</v>
      </c>
      <c r="B118" s="10"/>
      <c r="C118" s="29" t="s">
        <v>637</v>
      </c>
      <c r="D118" s="28"/>
      <c r="E118" s="356"/>
      <c r="F118" s="10"/>
    </row>
    <row r="119" spans="1:6" ht="15" customHeight="1">
      <c r="A119" s="385" t="s">
        <v>328</v>
      </c>
      <c r="B119" s="385"/>
      <c r="C119" s="386" t="s">
        <v>333</v>
      </c>
      <c r="D119" s="390">
        <v>1185</v>
      </c>
      <c r="E119" s="393">
        <v>1185</v>
      </c>
      <c r="F119" s="396"/>
    </row>
    <row r="120" spans="1:6" ht="32.25" customHeight="1">
      <c r="A120" s="385"/>
      <c r="B120" s="385"/>
      <c r="C120" s="386"/>
      <c r="D120" s="390"/>
      <c r="E120" s="393"/>
      <c r="F120" s="396"/>
    </row>
    <row r="121" spans="1:6" ht="131.25" customHeight="1">
      <c r="A121" s="10" t="s">
        <v>328</v>
      </c>
      <c r="B121" s="10"/>
      <c r="C121" s="246" t="s">
        <v>293</v>
      </c>
      <c r="D121" s="246"/>
      <c r="E121" s="354">
        <v>259.114</v>
      </c>
      <c r="F121" s="19"/>
    </row>
    <row r="122" spans="1:6" ht="15" customHeight="1" hidden="1">
      <c r="A122" s="385" t="s">
        <v>328</v>
      </c>
      <c r="B122" s="385"/>
      <c r="C122" s="387" t="s">
        <v>291</v>
      </c>
      <c r="D122" s="387"/>
      <c r="E122" s="393">
        <v>237</v>
      </c>
      <c r="F122" s="397"/>
    </row>
    <row r="123" spans="1:6" ht="135.75" customHeight="1">
      <c r="A123" s="385"/>
      <c r="B123" s="385"/>
      <c r="C123" s="247" t="s">
        <v>292</v>
      </c>
      <c r="D123" s="247"/>
      <c r="E123" s="393"/>
      <c r="F123" s="397"/>
    </row>
    <row r="124" spans="1:6" ht="15" customHeight="1" hidden="1">
      <c r="A124" s="385" t="s">
        <v>328</v>
      </c>
      <c r="B124" s="385"/>
      <c r="C124" s="389" t="s">
        <v>34</v>
      </c>
      <c r="D124" s="389"/>
      <c r="E124" s="393">
        <v>237</v>
      </c>
      <c r="F124" s="397"/>
    </row>
    <row r="125" spans="1:6" ht="149.25" customHeight="1">
      <c r="A125" s="385"/>
      <c r="B125" s="385"/>
      <c r="C125" s="214" t="s">
        <v>35</v>
      </c>
      <c r="D125" s="216"/>
      <c r="E125" s="393"/>
      <c r="F125" s="397"/>
    </row>
    <row r="126" spans="1:6" ht="0.75" customHeight="1">
      <c r="A126" s="385" t="s">
        <v>328</v>
      </c>
      <c r="B126" s="385"/>
      <c r="C126" s="391" t="s">
        <v>36</v>
      </c>
      <c r="D126" s="391"/>
      <c r="E126" s="393">
        <v>237</v>
      </c>
      <c r="F126" s="397"/>
    </row>
    <row r="127" spans="1:6" ht="132.75" customHeight="1">
      <c r="A127" s="385"/>
      <c r="B127" s="385"/>
      <c r="C127" s="214" t="s">
        <v>37</v>
      </c>
      <c r="D127" s="213"/>
      <c r="E127" s="393"/>
      <c r="F127" s="397"/>
    </row>
    <row r="128" spans="1:6" ht="31.5">
      <c r="A128" s="10" t="s">
        <v>328</v>
      </c>
      <c r="B128" s="10"/>
      <c r="C128" s="31" t="s">
        <v>334</v>
      </c>
      <c r="D128" s="19">
        <v>711</v>
      </c>
      <c r="E128" s="354">
        <v>711</v>
      </c>
      <c r="F128" s="218"/>
    </row>
    <row r="129" spans="1:6" ht="31.5">
      <c r="A129" s="10" t="s">
        <v>328</v>
      </c>
      <c r="B129" s="10"/>
      <c r="C129" s="31" t="s">
        <v>335</v>
      </c>
      <c r="D129" s="19">
        <v>80</v>
      </c>
      <c r="E129" s="354">
        <v>80.4</v>
      </c>
      <c r="F129" s="218"/>
    </row>
    <row r="130" spans="1:6" ht="15" customHeight="1">
      <c r="A130" s="385" t="s">
        <v>328</v>
      </c>
      <c r="B130" s="385"/>
      <c r="C130" s="386" t="s">
        <v>336</v>
      </c>
      <c r="D130" s="390">
        <v>607</v>
      </c>
      <c r="E130" s="393">
        <v>547.529</v>
      </c>
      <c r="F130" s="390"/>
    </row>
    <row r="131" spans="1:6" ht="12" customHeight="1">
      <c r="A131" s="385"/>
      <c r="B131" s="385"/>
      <c r="C131" s="386"/>
      <c r="D131" s="390"/>
      <c r="E131" s="393"/>
      <c r="F131" s="390"/>
    </row>
    <row r="132" spans="1:6" ht="15" customHeight="1" hidden="1">
      <c r="A132" s="385" t="s">
        <v>328</v>
      </c>
      <c r="B132" s="385"/>
      <c r="C132" s="391" t="s">
        <v>390</v>
      </c>
      <c r="D132" s="391"/>
      <c r="E132" s="393">
        <v>151710.918</v>
      </c>
      <c r="F132" s="390"/>
    </row>
    <row r="133" spans="1:6" ht="15" customHeight="1" hidden="1">
      <c r="A133" s="385"/>
      <c r="B133" s="385"/>
      <c r="C133" s="391" t="s">
        <v>390</v>
      </c>
      <c r="D133" s="391"/>
      <c r="E133" s="393"/>
      <c r="F133" s="390"/>
    </row>
    <row r="134" spans="1:6" ht="165.75" customHeight="1">
      <c r="A134" s="385"/>
      <c r="B134" s="385"/>
      <c r="C134" s="246" t="s">
        <v>391</v>
      </c>
      <c r="D134" s="246"/>
      <c r="E134" s="393"/>
      <c r="F134" s="390"/>
    </row>
    <row r="135" spans="1:6" ht="66.75" customHeight="1" hidden="1">
      <c r="A135" s="385" t="s">
        <v>328</v>
      </c>
      <c r="B135" s="385"/>
      <c r="C135" s="387" t="s">
        <v>387</v>
      </c>
      <c r="D135" s="387"/>
      <c r="E135" s="393">
        <v>8896.926</v>
      </c>
      <c r="F135" s="390"/>
    </row>
    <row r="136" spans="1:6" ht="15" customHeight="1" hidden="1">
      <c r="A136" s="385"/>
      <c r="B136" s="385"/>
      <c r="C136" s="387" t="s">
        <v>387</v>
      </c>
      <c r="D136" s="387"/>
      <c r="E136" s="393"/>
      <c r="F136" s="390"/>
    </row>
    <row r="137" spans="1:6" ht="180.75" customHeight="1">
      <c r="A137" s="385"/>
      <c r="B137" s="385"/>
      <c r="C137" s="247" t="s">
        <v>388</v>
      </c>
      <c r="D137" s="247"/>
      <c r="E137" s="393"/>
      <c r="F137" s="390"/>
    </row>
    <row r="138" spans="1:6" ht="15" customHeight="1" hidden="1">
      <c r="A138" s="385" t="s">
        <v>328</v>
      </c>
      <c r="B138" s="385"/>
      <c r="C138" s="388" t="s">
        <v>389</v>
      </c>
      <c r="D138" s="390">
        <v>1192</v>
      </c>
      <c r="E138" s="393">
        <v>973.543</v>
      </c>
      <c r="F138" s="390"/>
    </row>
    <row r="139" spans="1:6" ht="136.5" customHeight="1">
      <c r="A139" s="385"/>
      <c r="B139" s="385"/>
      <c r="C139" s="388"/>
      <c r="D139" s="390"/>
      <c r="E139" s="393"/>
      <c r="F139" s="390"/>
    </row>
    <row r="140" spans="1:6" ht="15" customHeight="1">
      <c r="A140" s="385" t="s">
        <v>328</v>
      </c>
      <c r="B140" s="385"/>
      <c r="C140" s="392" t="s">
        <v>508</v>
      </c>
      <c r="D140" s="390">
        <v>25</v>
      </c>
      <c r="E140" s="393">
        <v>24.276</v>
      </c>
      <c r="F140" s="390"/>
    </row>
    <row r="141" spans="1:6" ht="45.75" customHeight="1">
      <c r="A141" s="385"/>
      <c r="B141" s="385"/>
      <c r="C141" s="392"/>
      <c r="D141" s="390"/>
      <c r="E141" s="393"/>
      <c r="F141" s="390"/>
    </row>
    <row r="142" spans="1:6" ht="84.75" customHeight="1">
      <c r="A142" s="10" t="s">
        <v>328</v>
      </c>
      <c r="B142" s="10"/>
      <c r="C142" s="353" t="s">
        <v>509</v>
      </c>
      <c r="D142" s="19">
        <v>19</v>
      </c>
      <c r="E142" s="354">
        <v>18.966</v>
      </c>
      <c r="F142" s="19"/>
    </row>
    <row r="143" spans="1:6" ht="31.5">
      <c r="A143" s="10" t="s">
        <v>550</v>
      </c>
      <c r="B143" s="13"/>
      <c r="C143" s="31" t="s">
        <v>549</v>
      </c>
      <c r="D143" s="20">
        <f>D144+D145</f>
        <v>668</v>
      </c>
      <c r="E143" s="357">
        <f>E144+E145</f>
        <v>249.2</v>
      </c>
      <c r="F143" s="108"/>
    </row>
    <row r="144" spans="1:7" ht="67.5">
      <c r="A144" s="10" t="s">
        <v>552</v>
      </c>
      <c r="B144" s="13"/>
      <c r="C144" s="31" t="s">
        <v>551</v>
      </c>
      <c r="D144" s="20">
        <v>248</v>
      </c>
      <c r="E144" s="357">
        <v>249.2</v>
      </c>
      <c r="F144" s="20"/>
      <c r="G144" s="23"/>
    </row>
    <row r="145" spans="1:8" ht="62.25" customHeight="1" hidden="1">
      <c r="A145" s="18" t="s">
        <v>560</v>
      </c>
      <c r="B145" s="13"/>
      <c r="C145" s="16" t="s">
        <v>559</v>
      </c>
      <c r="D145" s="20">
        <v>420</v>
      </c>
      <c r="E145" s="357"/>
      <c r="F145" s="20"/>
      <c r="G145" s="25"/>
      <c r="H145" s="6"/>
    </row>
    <row r="146" spans="1:6" ht="29.25" customHeight="1">
      <c r="A146" s="10" t="s">
        <v>554</v>
      </c>
      <c r="B146" s="13"/>
      <c r="C146" s="14" t="s">
        <v>553</v>
      </c>
      <c r="D146" s="20">
        <f>D147</f>
        <v>1618</v>
      </c>
      <c r="E146" s="357">
        <f>E147</f>
        <v>1500</v>
      </c>
      <c r="F146" s="108"/>
    </row>
    <row r="147" spans="1:6" ht="31.5">
      <c r="A147" s="10" t="s">
        <v>556</v>
      </c>
      <c r="B147" s="13"/>
      <c r="C147" s="14" t="s">
        <v>555</v>
      </c>
      <c r="D147" s="20">
        <v>1618</v>
      </c>
      <c r="E147" s="108">
        <v>1500</v>
      </c>
      <c r="F147" s="217"/>
    </row>
    <row r="148" spans="1:6" ht="75">
      <c r="A148" s="10" t="s">
        <v>697</v>
      </c>
      <c r="B148" s="13"/>
      <c r="C148" s="14" t="s">
        <v>699</v>
      </c>
      <c r="D148" s="20"/>
      <c r="E148" s="108">
        <f>E149</f>
        <v>1500</v>
      </c>
      <c r="F148" s="217"/>
    </row>
    <row r="149" spans="1:6" ht="60">
      <c r="A149" s="10" t="s">
        <v>696</v>
      </c>
      <c r="B149" s="13"/>
      <c r="C149" s="14" t="s">
        <v>698</v>
      </c>
      <c r="D149" s="20"/>
      <c r="E149" s="108">
        <v>1500</v>
      </c>
      <c r="F149" s="217"/>
    </row>
    <row r="150" spans="1:6" ht="15.75">
      <c r="A150" s="10"/>
      <c r="B150" s="10"/>
      <c r="C150" s="13" t="s">
        <v>339</v>
      </c>
      <c r="D150" s="19" t="e">
        <f>D11+D67</f>
        <v>#REF!</v>
      </c>
      <c r="E150" s="107">
        <f>E11+E67</f>
        <v>316760.32100000005</v>
      </c>
      <c r="F150" s="107"/>
    </row>
  </sheetData>
  <sheetProtection/>
  <mergeCells count="124">
    <mergeCell ref="C1:D2"/>
    <mergeCell ref="C73:C74"/>
    <mergeCell ref="D73:D74"/>
    <mergeCell ref="C71:C72"/>
    <mergeCell ref="D3:F3"/>
    <mergeCell ref="E8:E9"/>
    <mergeCell ref="D8:D9"/>
    <mergeCell ref="C8:C9"/>
    <mergeCell ref="A6:D6"/>
    <mergeCell ref="A4:D4"/>
    <mergeCell ref="C102:C103"/>
    <mergeCell ref="B73:B74"/>
    <mergeCell ref="A73:A74"/>
    <mergeCell ref="B96:B97"/>
    <mergeCell ref="A100:A101"/>
    <mergeCell ref="A98:A99"/>
    <mergeCell ref="C77:C79"/>
    <mergeCell ref="B77:B79"/>
    <mergeCell ref="B102:B103"/>
    <mergeCell ref="A77:A79"/>
    <mergeCell ref="B82:B83"/>
    <mergeCell ref="D98:D99"/>
    <mergeCell ref="A96:A97"/>
    <mergeCell ref="B100:B101"/>
    <mergeCell ref="B84:B85"/>
    <mergeCell ref="A8:A9"/>
    <mergeCell ref="A5:D5"/>
    <mergeCell ref="A10:B10"/>
    <mergeCell ref="A71:A72"/>
    <mergeCell ref="B71:B72"/>
    <mergeCell ref="D102:D103"/>
    <mergeCell ref="C84:C85"/>
    <mergeCell ref="A82:A83"/>
    <mergeCell ref="D77:D79"/>
    <mergeCell ref="A84:A85"/>
    <mergeCell ref="A102:A103"/>
    <mergeCell ref="E98:E99"/>
    <mergeCell ref="E77:E79"/>
    <mergeCell ref="E100:E101"/>
    <mergeCell ref="E96:E97"/>
    <mergeCell ref="C98:C99"/>
    <mergeCell ref="E84:E85"/>
    <mergeCell ref="C100:C101"/>
    <mergeCell ref="E82:E83"/>
    <mergeCell ref="C82:C83"/>
    <mergeCell ref="D82:D83"/>
    <mergeCell ref="F84:F85"/>
    <mergeCell ref="F82:F83"/>
    <mergeCell ref="F96:F97"/>
    <mergeCell ref="F104:F105"/>
    <mergeCell ref="F102:F103"/>
    <mergeCell ref="F98:F99"/>
    <mergeCell ref="F100:F101"/>
    <mergeCell ref="F130:F131"/>
    <mergeCell ref="D113:D116"/>
    <mergeCell ref="F113:F116"/>
    <mergeCell ref="F122:F123"/>
    <mergeCell ref="F124:F125"/>
    <mergeCell ref="E104:E105"/>
    <mergeCell ref="F126:F127"/>
    <mergeCell ref="E113:E116"/>
    <mergeCell ref="F119:F120"/>
    <mergeCell ref="D119:D120"/>
    <mergeCell ref="C104:C105"/>
    <mergeCell ref="E102:E103"/>
    <mergeCell ref="D84:D85"/>
    <mergeCell ref="C96:D96"/>
    <mergeCell ref="D100:D101"/>
    <mergeCell ref="F8:F9"/>
    <mergeCell ref="D104:D105"/>
    <mergeCell ref="E73:E74"/>
    <mergeCell ref="F73:F74"/>
    <mergeCell ref="F77:F79"/>
    <mergeCell ref="E140:E141"/>
    <mergeCell ref="E138:E139"/>
    <mergeCell ref="E126:E127"/>
    <mergeCell ref="C132:D132"/>
    <mergeCell ref="C138:C139"/>
    <mergeCell ref="E135:E137"/>
    <mergeCell ref="C135:D135"/>
    <mergeCell ref="C126:D126"/>
    <mergeCell ref="D130:D131"/>
    <mergeCell ref="C130:C131"/>
    <mergeCell ref="B132:B134"/>
    <mergeCell ref="A132:A134"/>
    <mergeCell ref="A140:A141"/>
    <mergeCell ref="F140:F141"/>
    <mergeCell ref="E119:E120"/>
    <mergeCell ref="E130:E131"/>
    <mergeCell ref="E122:E123"/>
    <mergeCell ref="E124:E125"/>
    <mergeCell ref="E132:E134"/>
    <mergeCell ref="D140:D141"/>
    <mergeCell ref="A135:A137"/>
    <mergeCell ref="C140:C141"/>
    <mergeCell ref="A138:A139"/>
    <mergeCell ref="B138:B139"/>
    <mergeCell ref="B140:B141"/>
    <mergeCell ref="B135:B137"/>
    <mergeCell ref="F138:F139"/>
    <mergeCell ref="C136:D136"/>
    <mergeCell ref="F135:F137"/>
    <mergeCell ref="F132:F134"/>
    <mergeCell ref="C133:D133"/>
    <mergeCell ref="D138:D139"/>
    <mergeCell ref="A113:A116"/>
    <mergeCell ref="A126:A127"/>
    <mergeCell ref="A119:A120"/>
    <mergeCell ref="B130:B131"/>
    <mergeCell ref="C119:C120"/>
    <mergeCell ref="C122:D122"/>
    <mergeCell ref="B119:B120"/>
    <mergeCell ref="C113:C116"/>
    <mergeCell ref="C124:D124"/>
    <mergeCell ref="B104:B105"/>
    <mergeCell ref="A104:A105"/>
    <mergeCell ref="B113:B116"/>
    <mergeCell ref="B98:B99"/>
    <mergeCell ref="A130:A131"/>
    <mergeCell ref="B124:B125"/>
    <mergeCell ref="A124:A125"/>
    <mergeCell ref="A122:A123"/>
    <mergeCell ref="B122:B123"/>
    <mergeCell ref="B126:B127"/>
  </mergeCells>
  <printOptions horizontalCentered="1"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0"/>
  <sheetViews>
    <sheetView zoomScalePageLayoutView="0" workbookViewId="0" topLeftCell="A440">
      <selection activeCell="A1" sqref="A1:F449"/>
    </sheetView>
  </sheetViews>
  <sheetFormatPr defaultColWidth="9.140625" defaultRowHeight="15"/>
  <cols>
    <col min="1" max="1" width="38.7109375" style="0" customWidth="1"/>
    <col min="4" max="4" width="10.7109375" style="0" customWidth="1"/>
    <col min="5" max="5" width="5.00390625" style="0" customWidth="1"/>
    <col min="6" max="6" width="11.421875" style="0" customWidth="1"/>
    <col min="7" max="7" width="12.28125" style="0" hidden="1" customWidth="1"/>
    <col min="8" max="8" width="13.28125" style="0" hidden="1" customWidth="1"/>
  </cols>
  <sheetData>
    <row r="1" spans="1:5" ht="15">
      <c r="A1" s="419" t="s">
        <v>647</v>
      </c>
      <c r="B1" s="419"/>
      <c r="C1" s="419"/>
      <c r="D1" s="419"/>
      <c r="E1" s="419"/>
    </row>
    <row r="2" spans="1:5" ht="15" customHeight="1">
      <c r="A2" s="420" t="s">
        <v>227</v>
      </c>
      <c r="B2" s="420"/>
      <c r="C2" s="420"/>
      <c r="D2" s="420"/>
      <c r="E2" s="420"/>
    </row>
    <row r="3" spans="1:5" ht="26.25" customHeight="1">
      <c r="A3" s="421" t="s">
        <v>701</v>
      </c>
      <c r="B3" s="420"/>
      <c r="C3" s="420"/>
      <c r="D3" s="420"/>
      <c r="E3" s="420"/>
    </row>
    <row r="4" spans="1:12" ht="98.25" customHeight="1">
      <c r="A4" s="422" t="s">
        <v>223</v>
      </c>
      <c r="B4" s="423"/>
      <c r="C4" s="423"/>
      <c r="D4" s="423"/>
      <c r="E4" s="423"/>
      <c r="L4" s="73"/>
    </row>
    <row r="5" spans="1:5" ht="15.75">
      <c r="A5" s="414"/>
      <c r="B5" s="414"/>
      <c r="C5" s="414"/>
      <c r="D5" s="414"/>
      <c r="E5" s="414"/>
    </row>
    <row r="6" ht="15.75">
      <c r="A6" s="1" t="s">
        <v>639</v>
      </c>
    </row>
    <row r="7" spans="1:8" s="24" customFormat="1" ht="15" customHeight="1">
      <c r="A7" s="403" t="s">
        <v>594</v>
      </c>
      <c r="B7" s="417" t="s">
        <v>678</v>
      </c>
      <c r="C7" s="417" t="s">
        <v>341</v>
      </c>
      <c r="D7" s="417" t="s">
        <v>342</v>
      </c>
      <c r="E7" s="417" t="s">
        <v>343</v>
      </c>
      <c r="F7" s="424">
        <v>2015</v>
      </c>
      <c r="G7" s="415">
        <v>2016</v>
      </c>
      <c r="H7" s="415">
        <v>2017</v>
      </c>
    </row>
    <row r="8" spans="1:8" s="24" customFormat="1" ht="15">
      <c r="A8" s="403"/>
      <c r="B8" s="417"/>
      <c r="C8" s="417"/>
      <c r="D8" s="417"/>
      <c r="E8" s="417"/>
      <c r="F8" s="424"/>
      <c r="G8" s="416"/>
      <c r="H8" s="416"/>
    </row>
    <row r="9" spans="1:8" s="358" customFormat="1" ht="12">
      <c r="A9" s="359">
        <v>1</v>
      </c>
      <c r="B9" s="359">
        <v>2</v>
      </c>
      <c r="C9" s="359">
        <v>3</v>
      </c>
      <c r="D9" s="359">
        <v>4</v>
      </c>
      <c r="E9" s="359">
        <v>5</v>
      </c>
      <c r="F9" s="360">
        <v>6</v>
      </c>
      <c r="G9" s="360"/>
      <c r="H9" s="360"/>
    </row>
    <row r="10" spans="1:8" ht="15">
      <c r="A10" s="61" t="s">
        <v>344</v>
      </c>
      <c r="B10" s="62"/>
      <c r="C10" s="62"/>
      <c r="D10" s="62"/>
      <c r="E10" s="62"/>
      <c r="F10" s="50">
        <f>F11+F202+F231+F339+F387+F431+F439+F174+F181</f>
        <v>316760.321</v>
      </c>
      <c r="G10" s="50">
        <f>G11+G202+G231+G339+G387+G431+G439+G174+G181+G450</f>
        <v>319196.445</v>
      </c>
      <c r="H10" s="50">
        <f>H11+H202+H231+H339+H387+H431+H439+H174+H181+H450</f>
        <v>286516.112</v>
      </c>
    </row>
    <row r="11" spans="1:8" ht="27">
      <c r="A11" s="49" t="s">
        <v>345</v>
      </c>
      <c r="B11" s="49" t="s">
        <v>642</v>
      </c>
      <c r="C11" s="49"/>
      <c r="D11" s="49"/>
      <c r="E11" s="49"/>
      <c r="F11" s="50">
        <f>F12+F16+F31+F92+F103+F108</f>
        <v>29541.268</v>
      </c>
      <c r="G11" s="50">
        <f>G12+G16+G31+G92+G103+G108</f>
        <v>27905.354999999996</v>
      </c>
      <c r="H11" s="50">
        <f>H12+H16+H31+H92+H103+H108</f>
        <v>26821.246</v>
      </c>
    </row>
    <row r="12" spans="1:8" ht="27.75">
      <c r="A12" s="225" t="s">
        <v>15</v>
      </c>
      <c r="B12" s="49" t="s">
        <v>642</v>
      </c>
      <c r="C12" s="49" t="s">
        <v>643</v>
      </c>
      <c r="D12" s="47" t="s">
        <v>471</v>
      </c>
      <c r="E12" s="49"/>
      <c r="F12" s="50">
        <f>F13</f>
        <v>1000</v>
      </c>
      <c r="G12" s="58">
        <f>G13</f>
        <v>1000</v>
      </c>
      <c r="H12" s="58">
        <f>H13</f>
        <v>1000</v>
      </c>
    </row>
    <row r="13" spans="1:8" ht="15">
      <c r="A13" s="45" t="s">
        <v>356</v>
      </c>
      <c r="B13" s="45" t="s">
        <v>642</v>
      </c>
      <c r="C13" s="45" t="s">
        <v>643</v>
      </c>
      <c r="D13" s="45" t="s">
        <v>472</v>
      </c>
      <c r="E13" s="45"/>
      <c r="F13" s="46">
        <f aca="true" t="shared" si="0" ref="F13:H14">F14</f>
        <v>1000</v>
      </c>
      <c r="G13" s="46">
        <f t="shared" si="0"/>
        <v>1000</v>
      </c>
      <c r="H13" s="46">
        <f t="shared" si="0"/>
        <v>1000</v>
      </c>
    </row>
    <row r="14" spans="1:8" ht="40.5">
      <c r="A14" s="45" t="s">
        <v>217</v>
      </c>
      <c r="B14" s="45" t="s">
        <v>642</v>
      </c>
      <c r="C14" s="45" t="s">
        <v>643</v>
      </c>
      <c r="D14" s="45" t="s">
        <v>276</v>
      </c>
      <c r="E14" s="45"/>
      <c r="F14" s="46">
        <f t="shared" si="0"/>
        <v>1000</v>
      </c>
      <c r="G14" s="46">
        <f t="shared" si="0"/>
        <v>1000</v>
      </c>
      <c r="H14" s="46">
        <f t="shared" si="0"/>
        <v>1000</v>
      </c>
    </row>
    <row r="15" spans="1:8" ht="82.5" customHeight="1">
      <c r="A15" s="45" t="s">
        <v>23</v>
      </c>
      <c r="B15" s="45" t="s">
        <v>642</v>
      </c>
      <c r="C15" s="45" t="s">
        <v>643</v>
      </c>
      <c r="D15" s="45" t="s">
        <v>276</v>
      </c>
      <c r="E15" s="45" t="s">
        <v>507</v>
      </c>
      <c r="F15" s="46">
        <v>1000</v>
      </c>
      <c r="G15" s="46">
        <v>1000</v>
      </c>
      <c r="H15" s="46">
        <v>1000</v>
      </c>
    </row>
    <row r="16" spans="1:8" ht="67.5">
      <c r="A16" s="49" t="s">
        <v>644</v>
      </c>
      <c r="B16" s="49" t="s">
        <v>642</v>
      </c>
      <c r="C16" s="49" t="s">
        <v>583</v>
      </c>
      <c r="D16" s="47"/>
      <c r="E16" s="49"/>
      <c r="F16" s="50">
        <f>F17+F26</f>
        <v>1659.2</v>
      </c>
      <c r="G16" s="50">
        <f>G17+G26</f>
        <v>1659.2</v>
      </c>
      <c r="H16" s="50">
        <f>H17+H26</f>
        <v>1659.2</v>
      </c>
    </row>
    <row r="17" spans="1:8" ht="41.25">
      <c r="A17" s="225" t="s">
        <v>18</v>
      </c>
      <c r="B17" s="47" t="s">
        <v>642</v>
      </c>
      <c r="C17" s="47" t="s">
        <v>583</v>
      </c>
      <c r="D17" s="47" t="s">
        <v>19</v>
      </c>
      <c r="E17" s="47"/>
      <c r="F17" s="48">
        <f>F18+F21</f>
        <v>1460</v>
      </c>
      <c r="G17" s="48">
        <f>G18+G21</f>
        <v>1460</v>
      </c>
      <c r="H17" s="48">
        <f>H18+H21</f>
        <v>1460</v>
      </c>
    </row>
    <row r="18" spans="1:8" ht="27.75">
      <c r="A18" s="227" t="s">
        <v>523</v>
      </c>
      <c r="B18" s="45" t="s">
        <v>642</v>
      </c>
      <c r="C18" s="45" t="s">
        <v>583</v>
      </c>
      <c r="D18" s="45" t="s">
        <v>20</v>
      </c>
      <c r="E18" s="45"/>
      <c r="F18" s="46">
        <f aca="true" t="shared" si="1" ref="F18:H19">F19</f>
        <v>456.2</v>
      </c>
      <c r="G18" s="46">
        <f t="shared" si="1"/>
        <v>456.2</v>
      </c>
      <c r="H18" s="46">
        <f t="shared" si="1"/>
        <v>456.2</v>
      </c>
    </row>
    <row r="19" spans="1:8" ht="31.5" customHeight="1">
      <c r="A19" s="45" t="s">
        <v>217</v>
      </c>
      <c r="B19" s="45" t="s">
        <v>642</v>
      </c>
      <c r="C19" s="45" t="s">
        <v>583</v>
      </c>
      <c r="D19" s="45" t="s">
        <v>21</v>
      </c>
      <c r="E19" s="45"/>
      <c r="F19" s="46">
        <f t="shared" si="1"/>
        <v>456.2</v>
      </c>
      <c r="G19" s="46">
        <f t="shared" si="1"/>
        <v>456.2</v>
      </c>
      <c r="H19" s="46">
        <f t="shared" si="1"/>
        <v>456.2</v>
      </c>
    </row>
    <row r="20" spans="1:8" ht="81">
      <c r="A20" s="45" t="s">
        <v>621</v>
      </c>
      <c r="B20" s="45" t="s">
        <v>642</v>
      </c>
      <c r="C20" s="45" t="s">
        <v>583</v>
      </c>
      <c r="D20" s="45" t="s">
        <v>22</v>
      </c>
      <c r="E20" s="45" t="s">
        <v>507</v>
      </c>
      <c r="F20" s="46">
        <v>456.2</v>
      </c>
      <c r="G20" s="46">
        <v>456.2</v>
      </c>
      <c r="H20" s="46">
        <v>456.2</v>
      </c>
    </row>
    <row r="21" spans="1:11" ht="27" customHeight="1">
      <c r="A21" s="228" t="s">
        <v>24</v>
      </c>
      <c r="B21" s="47" t="s">
        <v>642</v>
      </c>
      <c r="C21" s="47" t="s">
        <v>583</v>
      </c>
      <c r="D21" s="47" t="s">
        <v>25</v>
      </c>
      <c r="E21" s="47"/>
      <c r="F21" s="48">
        <f>F22</f>
        <v>1003.8</v>
      </c>
      <c r="G21" s="48">
        <f>G22</f>
        <v>1003.8</v>
      </c>
      <c r="H21" s="48">
        <f>H22</f>
        <v>1003.8</v>
      </c>
      <c r="I21" s="412"/>
      <c r="J21" s="413"/>
      <c r="K21" s="413"/>
    </row>
    <row r="22" spans="1:8" ht="40.5">
      <c r="A22" s="45" t="s">
        <v>217</v>
      </c>
      <c r="B22" s="45" t="s">
        <v>642</v>
      </c>
      <c r="C22" s="45" t="s">
        <v>583</v>
      </c>
      <c r="D22" s="45" t="s">
        <v>26</v>
      </c>
      <c r="E22" s="45"/>
      <c r="F22" s="46">
        <f>F23+F24+F25</f>
        <v>1003.8</v>
      </c>
      <c r="G22" s="46">
        <f>G23+G24+G25</f>
        <v>1003.8</v>
      </c>
      <c r="H22" s="46">
        <f>H23+H24+H25</f>
        <v>1003.8</v>
      </c>
    </row>
    <row r="23" spans="1:8" ht="81">
      <c r="A23" s="45" t="s">
        <v>621</v>
      </c>
      <c r="B23" s="45" t="s">
        <v>642</v>
      </c>
      <c r="C23" s="45" t="s">
        <v>583</v>
      </c>
      <c r="D23" s="45" t="s">
        <v>26</v>
      </c>
      <c r="E23" s="45" t="s">
        <v>507</v>
      </c>
      <c r="F23" s="46">
        <v>938.8</v>
      </c>
      <c r="G23" s="46">
        <v>938.8</v>
      </c>
      <c r="H23" s="46">
        <v>938.8</v>
      </c>
    </row>
    <row r="24" spans="1:8" ht="27">
      <c r="A24" s="45" t="s">
        <v>622</v>
      </c>
      <c r="B24" s="45" t="s">
        <v>642</v>
      </c>
      <c r="C24" s="45" t="s">
        <v>583</v>
      </c>
      <c r="D24" s="45" t="s">
        <v>26</v>
      </c>
      <c r="E24" s="45" t="s">
        <v>567</v>
      </c>
      <c r="F24" s="46">
        <v>65</v>
      </c>
      <c r="G24" s="46">
        <v>65</v>
      </c>
      <c r="H24" s="46">
        <v>65</v>
      </c>
    </row>
    <row r="25" spans="1:8" ht="15">
      <c r="A25" s="45" t="s">
        <v>505</v>
      </c>
      <c r="B25" s="45" t="s">
        <v>642</v>
      </c>
      <c r="C25" s="45" t="s">
        <v>583</v>
      </c>
      <c r="D25" s="45" t="s">
        <v>26</v>
      </c>
      <c r="E25" s="45" t="s">
        <v>506</v>
      </c>
      <c r="F25" s="46"/>
      <c r="G25" s="46"/>
      <c r="H25" s="46"/>
    </row>
    <row r="26" spans="1:8" ht="29.25">
      <c r="A26" s="135" t="s">
        <v>220</v>
      </c>
      <c r="B26" s="126" t="s">
        <v>642</v>
      </c>
      <c r="C26" s="126" t="s">
        <v>583</v>
      </c>
      <c r="D26" s="126" t="s">
        <v>236</v>
      </c>
      <c r="E26" s="126"/>
      <c r="F26" s="41">
        <f aca="true" t="shared" si="2" ref="F26:H27">F27</f>
        <v>199.2</v>
      </c>
      <c r="G26" s="41">
        <f t="shared" si="2"/>
        <v>199.2</v>
      </c>
      <c r="H26" s="41">
        <f t="shared" si="2"/>
        <v>199.2</v>
      </c>
    </row>
    <row r="27" spans="1:8" ht="30" customHeight="1">
      <c r="A27" s="115" t="s">
        <v>237</v>
      </c>
      <c r="B27" s="113" t="s">
        <v>642</v>
      </c>
      <c r="C27" s="113" t="s">
        <v>583</v>
      </c>
      <c r="D27" s="113" t="s">
        <v>238</v>
      </c>
      <c r="E27" s="113"/>
      <c r="F27" s="114">
        <f t="shared" si="2"/>
        <v>199.2</v>
      </c>
      <c r="G27" s="114">
        <f t="shared" si="2"/>
        <v>199.2</v>
      </c>
      <c r="H27" s="114">
        <f t="shared" si="2"/>
        <v>199.2</v>
      </c>
    </row>
    <row r="28" spans="1:8" ht="28.5" customHeight="1">
      <c r="A28" s="90" t="s">
        <v>548</v>
      </c>
      <c r="B28" s="45" t="s">
        <v>642</v>
      </c>
      <c r="C28" s="45" t="s">
        <v>583</v>
      </c>
      <c r="D28" s="45" t="s">
        <v>632</v>
      </c>
      <c r="E28" s="45"/>
      <c r="F28" s="46">
        <f>F29+F30</f>
        <v>199.2</v>
      </c>
      <c r="G28" s="46">
        <f>G29+G30</f>
        <v>199.2</v>
      </c>
      <c r="H28" s="46">
        <f>H29+H30</f>
        <v>199.2</v>
      </c>
    </row>
    <row r="29" spans="1:8" ht="81">
      <c r="A29" s="45" t="s">
        <v>621</v>
      </c>
      <c r="B29" s="45" t="s">
        <v>642</v>
      </c>
      <c r="C29" s="45" t="s">
        <v>583</v>
      </c>
      <c r="D29" s="45" t="s">
        <v>632</v>
      </c>
      <c r="E29" s="45" t="s">
        <v>507</v>
      </c>
      <c r="F29" s="46">
        <v>184</v>
      </c>
      <c r="G29" s="46">
        <v>184</v>
      </c>
      <c r="H29" s="46">
        <v>184</v>
      </c>
    </row>
    <row r="30" spans="1:8" ht="27">
      <c r="A30" s="45" t="s">
        <v>622</v>
      </c>
      <c r="B30" s="45" t="s">
        <v>642</v>
      </c>
      <c r="C30" s="45" t="s">
        <v>583</v>
      </c>
      <c r="D30" s="45" t="s">
        <v>632</v>
      </c>
      <c r="E30" s="45" t="s">
        <v>567</v>
      </c>
      <c r="F30" s="46">
        <v>15.2</v>
      </c>
      <c r="G30" s="46">
        <v>15.2</v>
      </c>
      <c r="H30" s="46">
        <v>15.2</v>
      </c>
    </row>
    <row r="31" spans="1:11" ht="86.25" customHeight="1">
      <c r="A31" s="49" t="s">
        <v>473</v>
      </c>
      <c r="B31" s="49" t="s">
        <v>642</v>
      </c>
      <c r="C31" s="49" t="s">
        <v>584</v>
      </c>
      <c r="D31" s="49"/>
      <c r="E31" s="49"/>
      <c r="F31" s="50">
        <f>F32+F38+F43+F46</f>
        <v>15819.314</v>
      </c>
      <c r="G31" s="58">
        <f>G32+G38+G43+G46</f>
        <v>15566.114</v>
      </c>
      <c r="H31" s="58">
        <f>H32+H38+H43+H46</f>
        <v>14651.114</v>
      </c>
      <c r="I31" s="412"/>
      <c r="J31" s="413"/>
      <c r="K31" s="413"/>
    </row>
    <row r="32" spans="1:12" ht="30.75" customHeight="1">
      <c r="A32" s="225" t="s">
        <v>16</v>
      </c>
      <c r="B32" s="47" t="s">
        <v>642</v>
      </c>
      <c r="C32" s="47" t="s">
        <v>584</v>
      </c>
      <c r="D32" s="47" t="s">
        <v>277</v>
      </c>
      <c r="E32" s="47"/>
      <c r="F32" s="48">
        <f>F33</f>
        <v>11200</v>
      </c>
      <c r="G32" s="226">
        <f>G33</f>
        <v>11200</v>
      </c>
      <c r="H32" s="296">
        <f>H33</f>
        <v>11200</v>
      </c>
      <c r="I32" s="6"/>
      <c r="J32" s="6"/>
      <c r="K32" s="6"/>
      <c r="L32" s="6"/>
    </row>
    <row r="33" spans="1:12" ht="27.75">
      <c r="A33" s="227" t="s">
        <v>17</v>
      </c>
      <c r="B33" s="45" t="s">
        <v>642</v>
      </c>
      <c r="C33" s="45" t="s">
        <v>584</v>
      </c>
      <c r="D33" s="45" t="s">
        <v>278</v>
      </c>
      <c r="E33" s="45"/>
      <c r="F33" s="46">
        <f>F35+F36+F37</f>
        <v>11200</v>
      </c>
      <c r="G33" s="46">
        <f>G35+G36+G37</f>
        <v>11200</v>
      </c>
      <c r="H33" s="297">
        <f>H35+H36+H37</f>
        <v>11200</v>
      </c>
      <c r="I33" s="6"/>
      <c r="J33" s="6"/>
      <c r="K33" s="6"/>
      <c r="L33" s="6"/>
    </row>
    <row r="34" spans="1:12" ht="40.5">
      <c r="A34" s="45" t="s">
        <v>217</v>
      </c>
      <c r="B34" s="45" t="s">
        <v>642</v>
      </c>
      <c r="C34" s="45" t="s">
        <v>584</v>
      </c>
      <c r="D34" s="45" t="s">
        <v>279</v>
      </c>
      <c r="E34" s="45"/>
      <c r="F34" s="46">
        <f>F35+F36+F37</f>
        <v>11200</v>
      </c>
      <c r="G34" s="46">
        <f>G35+G36+G37</f>
        <v>11200</v>
      </c>
      <c r="H34" s="297">
        <f>H35+H36+H37</f>
        <v>11200</v>
      </c>
      <c r="I34" s="6"/>
      <c r="J34" s="6"/>
      <c r="K34" s="6"/>
      <c r="L34" s="6"/>
    </row>
    <row r="35" spans="1:12" ht="81">
      <c r="A35" s="45" t="s">
        <v>621</v>
      </c>
      <c r="B35" s="45" t="s">
        <v>642</v>
      </c>
      <c r="C35" s="45" t="s">
        <v>584</v>
      </c>
      <c r="D35" s="45" t="s">
        <v>279</v>
      </c>
      <c r="E35" s="45" t="s">
        <v>507</v>
      </c>
      <c r="F35" s="46">
        <v>10872</v>
      </c>
      <c r="G35" s="46">
        <v>10872</v>
      </c>
      <c r="H35" s="297">
        <v>10872</v>
      </c>
      <c r="I35" s="298"/>
      <c r="J35" s="298"/>
      <c r="K35" s="298"/>
      <c r="L35" s="298"/>
    </row>
    <row r="36" spans="1:12" ht="27">
      <c r="A36" s="45" t="s">
        <v>622</v>
      </c>
      <c r="B36" s="45" t="s">
        <v>642</v>
      </c>
      <c r="C36" s="45" t="s">
        <v>584</v>
      </c>
      <c r="D36" s="45" t="s">
        <v>279</v>
      </c>
      <c r="E36" s="45" t="s">
        <v>567</v>
      </c>
      <c r="F36" s="46">
        <v>310</v>
      </c>
      <c r="G36" s="46">
        <v>310</v>
      </c>
      <c r="H36" s="297">
        <v>310</v>
      </c>
      <c r="I36" s="298"/>
      <c r="J36" s="298"/>
      <c r="K36" s="298"/>
      <c r="L36" s="298"/>
    </row>
    <row r="37" spans="1:12" ht="15">
      <c r="A37" s="45" t="s">
        <v>505</v>
      </c>
      <c r="B37" s="45" t="s">
        <v>642</v>
      </c>
      <c r="C37" s="45" t="s">
        <v>584</v>
      </c>
      <c r="D37" s="45" t="s">
        <v>279</v>
      </c>
      <c r="E37" s="45" t="s">
        <v>506</v>
      </c>
      <c r="F37" s="46">
        <v>18</v>
      </c>
      <c r="G37" s="46">
        <v>18</v>
      </c>
      <c r="H37" s="297">
        <v>18</v>
      </c>
      <c r="I37" s="298"/>
      <c r="J37" s="6"/>
      <c r="K37" s="6"/>
      <c r="L37" s="298"/>
    </row>
    <row r="38" spans="1:8" ht="29.25">
      <c r="A38" s="135" t="s">
        <v>220</v>
      </c>
      <c r="B38" s="126" t="s">
        <v>642</v>
      </c>
      <c r="C38" s="126" t="s">
        <v>584</v>
      </c>
      <c r="D38" s="126" t="s">
        <v>236</v>
      </c>
      <c r="E38" s="126"/>
      <c r="F38" s="41">
        <f aca="true" t="shared" si="3" ref="F38:H39">F39</f>
        <v>237</v>
      </c>
      <c r="G38" s="41">
        <f t="shared" si="3"/>
        <v>237</v>
      </c>
      <c r="H38" s="41">
        <f t="shared" si="3"/>
        <v>237</v>
      </c>
    </row>
    <row r="39" spans="1:8" ht="30" customHeight="1">
      <c r="A39" s="115" t="s">
        <v>237</v>
      </c>
      <c r="B39" s="113" t="s">
        <v>642</v>
      </c>
      <c r="C39" s="113" t="s">
        <v>584</v>
      </c>
      <c r="D39" s="113" t="s">
        <v>238</v>
      </c>
      <c r="E39" s="113"/>
      <c r="F39" s="114">
        <f t="shared" si="3"/>
        <v>237</v>
      </c>
      <c r="G39" s="114">
        <f t="shared" si="3"/>
        <v>237</v>
      </c>
      <c r="H39" s="114">
        <f t="shared" si="3"/>
        <v>237</v>
      </c>
    </row>
    <row r="40" spans="1:8" ht="59.25" customHeight="1">
      <c r="A40" s="112" t="s">
        <v>626</v>
      </c>
      <c r="B40" s="128" t="s">
        <v>642</v>
      </c>
      <c r="C40" s="128" t="s">
        <v>584</v>
      </c>
      <c r="D40" s="128" t="s">
        <v>239</v>
      </c>
      <c r="E40" s="113"/>
      <c r="F40" s="114">
        <f>F41+F42</f>
        <v>237</v>
      </c>
      <c r="G40" s="111">
        <f>G41+G42</f>
        <v>237</v>
      </c>
      <c r="H40" s="111">
        <f>H41+H42</f>
        <v>237</v>
      </c>
    </row>
    <row r="41" spans="1:8" ht="54">
      <c r="A41" s="116" t="s">
        <v>534</v>
      </c>
      <c r="B41" s="116" t="s">
        <v>642</v>
      </c>
      <c r="C41" s="116" t="s">
        <v>584</v>
      </c>
      <c r="D41" s="118" t="s">
        <v>239</v>
      </c>
      <c r="E41" s="116" t="s">
        <v>507</v>
      </c>
      <c r="F41" s="36">
        <v>237</v>
      </c>
      <c r="G41" s="36">
        <v>237</v>
      </c>
      <c r="H41" s="36">
        <v>237</v>
      </c>
    </row>
    <row r="42" spans="1:8" ht="29.25">
      <c r="A42" s="135" t="s">
        <v>220</v>
      </c>
      <c r="B42" s="126" t="s">
        <v>642</v>
      </c>
      <c r="C42" s="126" t="s">
        <v>584</v>
      </c>
      <c r="D42" s="126" t="s">
        <v>236</v>
      </c>
      <c r="E42" s="126"/>
      <c r="F42" s="41">
        <f>F43</f>
        <v>0</v>
      </c>
      <c r="G42" s="53"/>
      <c r="H42" s="53"/>
    </row>
    <row r="43" spans="1:8" ht="28.5">
      <c r="A43" s="115" t="s">
        <v>237</v>
      </c>
      <c r="B43" s="113" t="s">
        <v>642</v>
      </c>
      <c r="C43" s="113" t="s">
        <v>584</v>
      </c>
      <c r="D43" s="113" t="s">
        <v>238</v>
      </c>
      <c r="E43" s="113"/>
      <c r="F43" s="114">
        <f>F44</f>
        <v>0</v>
      </c>
      <c r="G43" s="68">
        <f aca="true" t="shared" si="4" ref="F43:H44">G44</f>
        <v>0</v>
      </c>
      <c r="H43" s="68">
        <f t="shared" si="4"/>
        <v>0</v>
      </c>
    </row>
    <row r="44" spans="1:8" ht="45">
      <c r="A44" s="104" t="s">
        <v>96</v>
      </c>
      <c r="B44" s="55" t="s">
        <v>642</v>
      </c>
      <c r="C44" s="55" t="s">
        <v>584</v>
      </c>
      <c r="D44" s="337" t="s">
        <v>633</v>
      </c>
      <c r="E44" s="55"/>
      <c r="F44" s="273">
        <f t="shared" si="4"/>
        <v>0</v>
      </c>
      <c r="G44" s="110">
        <f t="shared" si="4"/>
        <v>0</v>
      </c>
      <c r="H44" s="110">
        <f t="shared" si="4"/>
        <v>0</v>
      </c>
    </row>
    <row r="45" spans="1:8" ht="27">
      <c r="A45" s="45" t="s">
        <v>622</v>
      </c>
      <c r="B45" s="45" t="s">
        <v>642</v>
      </c>
      <c r="C45" s="45" t="s">
        <v>584</v>
      </c>
      <c r="D45" s="302" t="s">
        <v>634</v>
      </c>
      <c r="E45" s="45" t="s">
        <v>567</v>
      </c>
      <c r="F45" s="53">
        <v>0</v>
      </c>
      <c r="G45" s="68"/>
      <c r="H45" s="68"/>
    </row>
    <row r="46" spans="1:8" ht="15">
      <c r="A46" s="131" t="s">
        <v>588</v>
      </c>
      <c r="B46" s="131" t="s">
        <v>642</v>
      </c>
      <c r="C46" s="131" t="s">
        <v>584</v>
      </c>
      <c r="D46" s="133"/>
      <c r="E46" s="131"/>
      <c r="F46" s="348">
        <f>F47+F61+F72+F79+F57+F83</f>
        <v>4382.314</v>
      </c>
      <c r="G46" s="132">
        <f>G47+G61+G72+G79+G57+G83</f>
        <v>4129.114</v>
      </c>
      <c r="H46" s="132">
        <f>H47+H61+H72+H79+H57+H83</f>
        <v>3214.114</v>
      </c>
    </row>
    <row r="47" spans="1:8" ht="28.5">
      <c r="A47" s="130" t="s">
        <v>246</v>
      </c>
      <c r="B47" s="113" t="s">
        <v>642</v>
      </c>
      <c r="C47" s="113" t="s">
        <v>584</v>
      </c>
      <c r="D47" s="127" t="s">
        <v>306</v>
      </c>
      <c r="E47" s="113"/>
      <c r="F47" s="318">
        <f>F48+F53</f>
        <v>1896</v>
      </c>
      <c r="G47" s="119">
        <f>G48+G53</f>
        <v>1896</v>
      </c>
      <c r="H47" s="119">
        <f>H48+H53</f>
        <v>1896</v>
      </c>
    </row>
    <row r="48" spans="1:8" ht="68.25">
      <c r="A48" s="134" t="s">
        <v>247</v>
      </c>
      <c r="B48" s="120" t="s">
        <v>642</v>
      </c>
      <c r="C48" s="120" t="s">
        <v>584</v>
      </c>
      <c r="D48" s="128" t="s">
        <v>307</v>
      </c>
      <c r="E48" s="120"/>
      <c r="F48" s="319">
        <f>F49</f>
        <v>1185</v>
      </c>
      <c r="G48" s="121">
        <f>G49</f>
        <v>1185</v>
      </c>
      <c r="H48" s="121">
        <f>H49</f>
        <v>1185</v>
      </c>
    </row>
    <row r="49" spans="1:8" ht="41.25">
      <c r="A49" s="123" t="s">
        <v>225</v>
      </c>
      <c r="B49" s="116" t="s">
        <v>642</v>
      </c>
      <c r="C49" s="116" t="s">
        <v>584</v>
      </c>
      <c r="D49" s="118" t="s">
        <v>248</v>
      </c>
      <c r="E49" s="116"/>
      <c r="F49" s="36">
        <f>F50+F51+F52</f>
        <v>1185</v>
      </c>
      <c r="G49" s="122">
        <f>G50+G51+G52</f>
        <v>1185</v>
      </c>
      <c r="H49" s="122">
        <f>H50+H51+H52</f>
        <v>1185</v>
      </c>
    </row>
    <row r="50" spans="1:8" ht="54">
      <c r="A50" s="124" t="s">
        <v>534</v>
      </c>
      <c r="B50" s="116" t="s">
        <v>642</v>
      </c>
      <c r="C50" s="116" t="s">
        <v>584</v>
      </c>
      <c r="D50" s="118" t="s">
        <v>248</v>
      </c>
      <c r="E50" s="116" t="s">
        <v>507</v>
      </c>
      <c r="F50" s="36">
        <v>1078</v>
      </c>
      <c r="G50" s="122">
        <v>1078</v>
      </c>
      <c r="H50" s="122">
        <v>1078</v>
      </c>
    </row>
    <row r="51" spans="1:8" ht="27">
      <c r="A51" s="124" t="s">
        <v>622</v>
      </c>
      <c r="B51" s="116" t="s">
        <v>642</v>
      </c>
      <c r="C51" s="116" t="s">
        <v>584</v>
      </c>
      <c r="D51" s="118" t="s">
        <v>248</v>
      </c>
      <c r="E51" s="116" t="s">
        <v>567</v>
      </c>
      <c r="F51" s="36">
        <v>107</v>
      </c>
      <c r="G51" s="122">
        <v>107</v>
      </c>
      <c r="H51" s="122">
        <v>107</v>
      </c>
    </row>
    <row r="52" spans="1:8" ht="15">
      <c r="A52" s="124" t="s">
        <v>505</v>
      </c>
      <c r="B52" s="116" t="s">
        <v>642</v>
      </c>
      <c r="C52" s="116" t="s">
        <v>584</v>
      </c>
      <c r="D52" s="118" t="s">
        <v>248</v>
      </c>
      <c r="E52" s="116" t="s">
        <v>506</v>
      </c>
      <c r="F52" s="36"/>
      <c r="G52" s="122"/>
      <c r="H52" s="122"/>
    </row>
    <row r="53" spans="1:8" ht="97.5" customHeight="1">
      <c r="A53" s="125" t="s">
        <v>679</v>
      </c>
      <c r="B53" s="120" t="s">
        <v>280</v>
      </c>
      <c r="C53" s="120" t="s">
        <v>584</v>
      </c>
      <c r="D53" s="333" t="s">
        <v>249</v>
      </c>
      <c r="E53" s="120"/>
      <c r="F53" s="319">
        <f>F54</f>
        <v>711</v>
      </c>
      <c r="G53" s="121">
        <f>G54</f>
        <v>711</v>
      </c>
      <c r="H53" s="121">
        <f>H54</f>
        <v>711</v>
      </c>
    </row>
    <row r="54" spans="1:8" ht="63.75" customHeight="1">
      <c r="A54" s="124" t="s">
        <v>226</v>
      </c>
      <c r="B54" s="116" t="s">
        <v>642</v>
      </c>
      <c r="C54" s="116" t="s">
        <v>584</v>
      </c>
      <c r="D54" s="194" t="s">
        <v>250</v>
      </c>
      <c r="E54" s="116"/>
      <c r="F54" s="36">
        <f>F55+F56</f>
        <v>711</v>
      </c>
      <c r="G54" s="122">
        <f>G55+G56</f>
        <v>711</v>
      </c>
      <c r="H54" s="122">
        <f>H55+H56</f>
        <v>711</v>
      </c>
    </row>
    <row r="55" spans="1:8" ht="81">
      <c r="A55" s="116" t="s">
        <v>621</v>
      </c>
      <c r="B55" s="116" t="s">
        <v>642</v>
      </c>
      <c r="C55" s="116" t="s">
        <v>584</v>
      </c>
      <c r="D55" s="194" t="s">
        <v>250</v>
      </c>
      <c r="E55" s="116" t="s">
        <v>507</v>
      </c>
      <c r="F55" s="36">
        <v>711</v>
      </c>
      <c r="G55" s="122">
        <v>711</v>
      </c>
      <c r="H55" s="122">
        <v>711</v>
      </c>
    </row>
    <row r="56" spans="1:8" ht="27">
      <c r="A56" s="116" t="s">
        <v>622</v>
      </c>
      <c r="B56" s="116" t="s">
        <v>642</v>
      </c>
      <c r="C56" s="116" t="s">
        <v>584</v>
      </c>
      <c r="D56" s="194" t="s">
        <v>250</v>
      </c>
      <c r="E56" s="116" t="s">
        <v>567</v>
      </c>
      <c r="F56" s="36"/>
      <c r="G56" s="122"/>
      <c r="H56" s="122"/>
    </row>
    <row r="57" spans="1:8" ht="90">
      <c r="A57" s="263" t="s">
        <v>160</v>
      </c>
      <c r="B57" s="45" t="s">
        <v>642</v>
      </c>
      <c r="C57" s="47" t="s">
        <v>584</v>
      </c>
      <c r="D57" s="47" t="s">
        <v>275</v>
      </c>
      <c r="E57" s="47"/>
      <c r="F57" s="53">
        <f>F58</f>
        <v>10</v>
      </c>
      <c r="G57" s="68">
        <f aca="true" t="shared" si="5" ref="G57:H59">G58</f>
        <v>0</v>
      </c>
      <c r="H57" s="68">
        <f t="shared" si="5"/>
        <v>0</v>
      </c>
    </row>
    <row r="58" spans="1:8" ht="105">
      <c r="A58" s="338" t="s">
        <v>272</v>
      </c>
      <c r="B58" s="45" t="s">
        <v>642</v>
      </c>
      <c r="C58" s="47" t="s">
        <v>584</v>
      </c>
      <c r="D58" s="47" t="s">
        <v>92</v>
      </c>
      <c r="E58" s="47"/>
      <c r="F58" s="53">
        <f>F59</f>
        <v>10</v>
      </c>
      <c r="G58" s="68">
        <f t="shared" si="5"/>
        <v>0</v>
      </c>
      <c r="H58" s="68">
        <f t="shared" si="5"/>
        <v>0</v>
      </c>
    </row>
    <row r="59" spans="1:8" ht="40.5">
      <c r="A59" s="45" t="s">
        <v>218</v>
      </c>
      <c r="B59" s="45" t="s">
        <v>642</v>
      </c>
      <c r="C59" s="45" t="s">
        <v>584</v>
      </c>
      <c r="D59" s="45" t="s">
        <v>273</v>
      </c>
      <c r="E59" s="45"/>
      <c r="F59" s="53">
        <f>F60</f>
        <v>10</v>
      </c>
      <c r="G59" s="68">
        <f t="shared" si="5"/>
        <v>0</v>
      </c>
      <c r="H59" s="68">
        <f t="shared" si="5"/>
        <v>0</v>
      </c>
    </row>
    <row r="60" spans="1:8" ht="27">
      <c r="A60" s="45" t="s">
        <v>622</v>
      </c>
      <c r="B60" s="45" t="s">
        <v>642</v>
      </c>
      <c r="C60" s="45" t="s">
        <v>584</v>
      </c>
      <c r="D60" s="45" t="s">
        <v>273</v>
      </c>
      <c r="E60" s="45" t="s">
        <v>567</v>
      </c>
      <c r="F60" s="53">
        <v>10</v>
      </c>
      <c r="G60" s="68"/>
      <c r="H60" s="68"/>
    </row>
    <row r="61" spans="1:8" ht="65.25" customHeight="1">
      <c r="A61" s="339" t="s">
        <v>148</v>
      </c>
      <c r="B61" s="340" t="s">
        <v>642</v>
      </c>
      <c r="C61" s="340" t="s">
        <v>584</v>
      </c>
      <c r="D61" s="340" t="s">
        <v>479</v>
      </c>
      <c r="E61" s="341"/>
      <c r="F61" s="342">
        <f>F66+F62</f>
        <v>964.114</v>
      </c>
      <c r="G61" s="262">
        <f>G66+G62</f>
        <v>824.114</v>
      </c>
      <c r="H61" s="262">
        <f>H66+H62</f>
        <v>844.114</v>
      </c>
    </row>
    <row r="62" spans="1:8" ht="76.5" customHeight="1">
      <c r="A62" s="51" t="s">
        <v>149</v>
      </c>
      <c r="B62" s="275" t="s">
        <v>642</v>
      </c>
      <c r="C62" s="275" t="s">
        <v>584</v>
      </c>
      <c r="D62" s="275" t="s">
        <v>378</v>
      </c>
      <c r="E62" s="45"/>
      <c r="F62" s="46">
        <f>F63</f>
        <v>365</v>
      </c>
      <c r="G62" s="261">
        <f>G63</f>
        <v>365</v>
      </c>
      <c r="H62" s="261">
        <f>H63</f>
        <v>365</v>
      </c>
    </row>
    <row r="63" spans="1:8" ht="37.5" customHeight="1">
      <c r="A63" s="45" t="s">
        <v>217</v>
      </c>
      <c r="B63" s="275" t="s">
        <v>642</v>
      </c>
      <c r="C63" s="275" t="s">
        <v>584</v>
      </c>
      <c r="D63" s="275" t="s">
        <v>187</v>
      </c>
      <c r="E63" s="45"/>
      <c r="F63" s="46">
        <f>F64+F65</f>
        <v>365</v>
      </c>
      <c r="G63" s="261">
        <f>G64+G65</f>
        <v>365</v>
      </c>
      <c r="H63" s="261">
        <f>H64+H65</f>
        <v>365</v>
      </c>
    </row>
    <row r="64" spans="1:8" ht="78" customHeight="1">
      <c r="A64" s="45" t="s">
        <v>621</v>
      </c>
      <c r="B64" s="275" t="s">
        <v>642</v>
      </c>
      <c r="C64" s="275" t="s">
        <v>584</v>
      </c>
      <c r="D64" s="275" t="s">
        <v>187</v>
      </c>
      <c r="E64" s="45" t="s">
        <v>507</v>
      </c>
      <c r="F64" s="46">
        <v>339</v>
      </c>
      <c r="G64" s="261">
        <v>339</v>
      </c>
      <c r="H64" s="261">
        <v>339</v>
      </c>
    </row>
    <row r="65" spans="1:8" s="306" customFormat="1" ht="33.75" customHeight="1">
      <c r="A65" s="45" t="s">
        <v>622</v>
      </c>
      <c r="B65" s="275" t="s">
        <v>642</v>
      </c>
      <c r="C65" s="275" t="s">
        <v>584</v>
      </c>
      <c r="D65" s="275" t="s">
        <v>187</v>
      </c>
      <c r="E65" s="45" t="s">
        <v>567</v>
      </c>
      <c r="F65" s="46">
        <v>26</v>
      </c>
      <c r="G65" s="261">
        <v>26</v>
      </c>
      <c r="H65" s="261">
        <v>26</v>
      </c>
    </row>
    <row r="66" spans="1:8" ht="108.75">
      <c r="A66" s="117" t="s">
        <v>151</v>
      </c>
      <c r="B66" s="116" t="s">
        <v>642</v>
      </c>
      <c r="C66" s="116" t="s">
        <v>584</v>
      </c>
      <c r="D66" s="194" t="s">
        <v>79</v>
      </c>
      <c r="E66" s="116"/>
      <c r="F66" s="39">
        <f>F67+F70</f>
        <v>599.114</v>
      </c>
      <c r="G66" s="42">
        <f>G67+G70</f>
        <v>459.114</v>
      </c>
      <c r="H66" s="42">
        <f>H67+H70</f>
        <v>479.114</v>
      </c>
    </row>
    <row r="67" spans="1:8" ht="30" customHeight="1">
      <c r="A67" s="118" t="s">
        <v>625</v>
      </c>
      <c r="B67" s="116" t="s">
        <v>642</v>
      </c>
      <c r="C67" s="116" t="s">
        <v>584</v>
      </c>
      <c r="D67" s="118" t="s">
        <v>240</v>
      </c>
      <c r="E67" s="116"/>
      <c r="F67" s="39">
        <f>F68+F69</f>
        <v>259.114</v>
      </c>
      <c r="G67" s="42">
        <f>G68+G69</f>
        <v>259.114</v>
      </c>
      <c r="H67" s="42">
        <f>H68+H69</f>
        <v>259.114</v>
      </c>
    </row>
    <row r="68" spans="1:8" ht="81">
      <c r="A68" s="116" t="s">
        <v>621</v>
      </c>
      <c r="B68" s="116" t="s">
        <v>642</v>
      </c>
      <c r="C68" s="116" t="s">
        <v>584</v>
      </c>
      <c r="D68" s="118" t="s">
        <v>240</v>
      </c>
      <c r="E68" s="116" t="s">
        <v>507</v>
      </c>
      <c r="F68" s="36">
        <v>197.5</v>
      </c>
      <c r="G68" s="36">
        <v>197.5</v>
      </c>
      <c r="H68" s="36">
        <v>197.5</v>
      </c>
    </row>
    <row r="69" spans="1:8" ht="27">
      <c r="A69" s="116" t="s">
        <v>622</v>
      </c>
      <c r="B69" s="116" t="s">
        <v>642</v>
      </c>
      <c r="C69" s="116" t="s">
        <v>584</v>
      </c>
      <c r="D69" s="118" t="s">
        <v>240</v>
      </c>
      <c r="E69" s="116" t="s">
        <v>567</v>
      </c>
      <c r="F69" s="36">
        <v>61.614</v>
      </c>
      <c r="G69" s="122">
        <v>61.614</v>
      </c>
      <c r="H69" s="122">
        <v>61.614</v>
      </c>
    </row>
    <row r="70" spans="1:8" ht="36.75" customHeight="1">
      <c r="A70" s="45" t="s">
        <v>176</v>
      </c>
      <c r="B70" s="45" t="s">
        <v>642</v>
      </c>
      <c r="C70" s="45" t="s">
        <v>584</v>
      </c>
      <c r="D70" s="274" t="s">
        <v>188</v>
      </c>
      <c r="E70" s="45"/>
      <c r="F70" s="53">
        <f>F71</f>
        <v>340</v>
      </c>
      <c r="G70" s="53">
        <f>G71</f>
        <v>200</v>
      </c>
      <c r="H70" s="53">
        <f>H71</f>
        <v>220</v>
      </c>
    </row>
    <row r="71" spans="1:8" ht="27">
      <c r="A71" s="45" t="s">
        <v>622</v>
      </c>
      <c r="B71" s="45" t="s">
        <v>642</v>
      </c>
      <c r="C71" s="45" t="s">
        <v>584</v>
      </c>
      <c r="D71" s="274" t="s">
        <v>188</v>
      </c>
      <c r="E71" s="45" t="s">
        <v>567</v>
      </c>
      <c r="F71" s="53">
        <v>340</v>
      </c>
      <c r="G71" s="68">
        <v>200</v>
      </c>
      <c r="H71" s="68">
        <v>220</v>
      </c>
    </row>
    <row r="72" spans="1:8" ht="63" customHeight="1">
      <c r="A72" s="238" t="s">
        <v>287</v>
      </c>
      <c r="B72" s="113" t="s">
        <v>642</v>
      </c>
      <c r="C72" s="113" t="s">
        <v>584</v>
      </c>
      <c r="D72" s="127" t="s">
        <v>251</v>
      </c>
      <c r="E72" s="113"/>
      <c r="F72" s="318">
        <f>F73+F76</f>
        <v>340.2</v>
      </c>
      <c r="G72" s="119">
        <f aca="true" t="shared" si="6" ref="F72:H74">G73</f>
        <v>237</v>
      </c>
      <c r="H72" s="119">
        <f t="shared" si="6"/>
        <v>237</v>
      </c>
    </row>
    <row r="73" spans="1:8" ht="88.5" customHeight="1">
      <c r="A73" s="349" t="s">
        <v>286</v>
      </c>
      <c r="B73" s="120" t="s">
        <v>642</v>
      </c>
      <c r="C73" s="120" t="s">
        <v>584</v>
      </c>
      <c r="D73" s="128" t="s">
        <v>95</v>
      </c>
      <c r="E73" s="120"/>
      <c r="F73" s="319">
        <f t="shared" si="6"/>
        <v>237</v>
      </c>
      <c r="G73" s="121">
        <f t="shared" si="6"/>
        <v>237</v>
      </c>
      <c r="H73" s="121">
        <f t="shared" si="6"/>
        <v>237</v>
      </c>
    </row>
    <row r="74" spans="1:8" ht="60.75" customHeight="1">
      <c r="A74" s="116" t="s">
        <v>224</v>
      </c>
      <c r="B74" s="116" t="s">
        <v>642</v>
      </c>
      <c r="C74" s="116" t="s">
        <v>584</v>
      </c>
      <c r="D74" s="129" t="s">
        <v>252</v>
      </c>
      <c r="E74" s="116"/>
      <c r="F74" s="36">
        <f t="shared" si="6"/>
        <v>237</v>
      </c>
      <c r="G74" s="122">
        <f t="shared" si="6"/>
        <v>237</v>
      </c>
      <c r="H74" s="122">
        <f t="shared" si="6"/>
        <v>237</v>
      </c>
    </row>
    <row r="75" spans="1:8" ht="81">
      <c r="A75" s="116" t="s">
        <v>621</v>
      </c>
      <c r="B75" s="116" t="s">
        <v>642</v>
      </c>
      <c r="C75" s="116" t="s">
        <v>584</v>
      </c>
      <c r="D75" s="118" t="s">
        <v>252</v>
      </c>
      <c r="E75" s="116" t="s">
        <v>507</v>
      </c>
      <c r="F75" s="36">
        <v>237</v>
      </c>
      <c r="G75" s="122">
        <v>237</v>
      </c>
      <c r="H75" s="122">
        <v>237</v>
      </c>
    </row>
    <row r="76" spans="1:8" ht="75" customHeight="1">
      <c r="A76" s="350" t="s">
        <v>676</v>
      </c>
      <c r="B76" s="116" t="s">
        <v>642</v>
      </c>
      <c r="C76" s="116" t="s">
        <v>584</v>
      </c>
      <c r="D76" s="118" t="s">
        <v>396</v>
      </c>
      <c r="E76" s="116"/>
      <c r="F76" s="36">
        <f>F77</f>
        <v>103.2</v>
      </c>
      <c r="G76" s="122"/>
      <c r="H76" s="122"/>
    </row>
    <row r="77" spans="1:8" ht="47.25" customHeight="1">
      <c r="A77" s="116" t="s">
        <v>177</v>
      </c>
      <c r="B77" s="116" t="s">
        <v>642</v>
      </c>
      <c r="C77" s="116" t="s">
        <v>584</v>
      </c>
      <c r="D77" s="118" t="s">
        <v>182</v>
      </c>
      <c r="E77" s="116"/>
      <c r="F77" s="36">
        <f>F78</f>
        <v>103.2</v>
      </c>
      <c r="G77" s="122"/>
      <c r="H77" s="122"/>
    </row>
    <row r="78" spans="1:8" ht="31.5" customHeight="1">
      <c r="A78" s="45" t="s">
        <v>622</v>
      </c>
      <c r="B78" s="116" t="s">
        <v>642</v>
      </c>
      <c r="C78" s="116" t="s">
        <v>584</v>
      </c>
      <c r="D78" s="118" t="s">
        <v>182</v>
      </c>
      <c r="E78" s="116" t="s">
        <v>567</v>
      </c>
      <c r="F78" s="36">
        <v>103.2</v>
      </c>
      <c r="G78" s="122"/>
      <c r="H78" s="122"/>
    </row>
    <row r="79" spans="1:8" ht="28.5">
      <c r="A79" s="115" t="s">
        <v>241</v>
      </c>
      <c r="B79" s="113" t="s">
        <v>642</v>
      </c>
      <c r="C79" s="113" t="s">
        <v>584</v>
      </c>
      <c r="D79" s="113" t="s">
        <v>242</v>
      </c>
      <c r="E79" s="113"/>
      <c r="F79" s="44">
        <f aca="true" t="shared" si="7" ref="F79:H81">F80</f>
        <v>237</v>
      </c>
      <c r="G79" s="40">
        <f t="shared" si="7"/>
        <v>237</v>
      </c>
      <c r="H79" s="40">
        <f t="shared" si="7"/>
        <v>237</v>
      </c>
    </row>
    <row r="80" spans="1:8" ht="41.25">
      <c r="A80" s="117" t="s">
        <v>243</v>
      </c>
      <c r="B80" s="116" t="s">
        <v>642</v>
      </c>
      <c r="C80" s="116" t="s">
        <v>584</v>
      </c>
      <c r="D80" s="116" t="s">
        <v>244</v>
      </c>
      <c r="E80" s="116"/>
      <c r="F80" s="39">
        <f t="shared" si="7"/>
        <v>237</v>
      </c>
      <c r="G80" s="42">
        <f t="shared" si="7"/>
        <v>237</v>
      </c>
      <c r="H80" s="42">
        <f t="shared" si="7"/>
        <v>237</v>
      </c>
    </row>
    <row r="81" spans="1:8" ht="28.5" customHeight="1">
      <c r="A81" s="118" t="s">
        <v>624</v>
      </c>
      <c r="B81" s="116" t="s">
        <v>280</v>
      </c>
      <c r="C81" s="116" t="s">
        <v>584</v>
      </c>
      <c r="D81" s="116" t="s">
        <v>245</v>
      </c>
      <c r="E81" s="116"/>
      <c r="F81" s="39">
        <f t="shared" si="7"/>
        <v>237</v>
      </c>
      <c r="G81" s="42">
        <f t="shared" si="7"/>
        <v>237</v>
      </c>
      <c r="H81" s="42">
        <f t="shared" si="7"/>
        <v>237</v>
      </c>
    </row>
    <row r="82" spans="1:8" ht="81">
      <c r="A82" s="116" t="s">
        <v>621</v>
      </c>
      <c r="B82" s="116" t="s">
        <v>642</v>
      </c>
      <c r="C82" s="116" t="s">
        <v>584</v>
      </c>
      <c r="D82" s="116" t="s">
        <v>245</v>
      </c>
      <c r="E82" s="116" t="s">
        <v>507</v>
      </c>
      <c r="F82" s="36">
        <v>237</v>
      </c>
      <c r="G82" s="36">
        <v>237</v>
      </c>
      <c r="H82" s="36">
        <v>237</v>
      </c>
    </row>
    <row r="83" spans="1:14" ht="73.5" customHeight="1">
      <c r="A83" s="47" t="s">
        <v>470</v>
      </c>
      <c r="B83" s="47" t="s">
        <v>642</v>
      </c>
      <c r="C83" s="47" t="s">
        <v>584</v>
      </c>
      <c r="D83" s="47" t="s">
        <v>406</v>
      </c>
      <c r="E83" s="47"/>
      <c r="F83" s="48">
        <f aca="true" t="shared" si="8" ref="F83:H85">F84</f>
        <v>935</v>
      </c>
      <c r="G83" s="48">
        <f t="shared" si="8"/>
        <v>935</v>
      </c>
      <c r="H83" s="48">
        <f t="shared" si="8"/>
        <v>0</v>
      </c>
      <c r="I83" s="412"/>
      <c r="J83" s="418"/>
      <c r="K83" s="413"/>
      <c r="L83" s="413"/>
      <c r="M83" s="105"/>
      <c r="N83" s="105"/>
    </row>
    <row r="84" spans="1:8" ht="119.25" customHeight="1">
      <c r="A84" s="227" t="s">
        <v>409</v>
      </c>
      <c r="B84" s="47" t="s">
        <v>642</v>
      </c>
      <c r="C84" s="47" t="s">
        <v>584</v>
      </c>
      <c r="D84" s="47" t="s">
        <v>109</v>
      </c>
      <c r="E84" s="47"/>
      <c r="F84" s="48">
        <f t="shared" si="8"/>
        <v>935</v>
      </c>
      <c r="G84" s="48">
        <f t="shared" si="8"/>
        <v>935</v>
      </c>
      <c r="H84" s="48">
        <f t="shared" si="8"/>
        <v>0</v>
      </c>
    </row>
    <row r="85" spans="1:8" ht="41.25">
      <c r="A85" s="274" t="s">
        <v>358</v>
      </c>
      <c r="B85" s="45" t="s">
        <v>642</v>
      </c>
      <c r="C85" s="45" t="s">
        <v>584</v>
      </c>
      <c r="D85" s="45" t="s">
        <v>416</v>
      </c>
      <c r="E85" s="45"/>
      <c r="F85" s="46">
        <f t="shared" si="8"/>
        <v>935</v>
      </c>
      <c r="G85" s="46">
        <f t="shared" si="8"/>
        <v>935</v>
      </c>
      <c r="H85" s="46">
        <f t="shared" si="8"/>
        <v>0</v>
      </c>
    </row>
    <row r="86" spans="1:8" ht="27">
      <c r="A86" s="45" t="s">
        <v>622</v>
      </c>
      <c r="B86" s="45" t="s">
        <v>642</v>
      </c>
      <c r="C86" s="45" t="s">
        <v>584</v>
      </c>
      <c r="D86" s="45" t="s">
        <v>416</v>
      </c>
      <c r="E86" s="45" t="s">
        <v>567</v>
      </c>
      <c r="F86" s="53">
        <v>935</v>
      </c>
      <c r="G86" s="53">
        <v>935</v>
      </c>
      <c r="H86" s="53"/>
    </row>
    <row r="87" spans="1:8" ht="15" hidden="1">
      <c r="A87" s="289" t="s">
        <v>316</v>
      </c>
      <c r="B87" s="49" t="s">
        <v>642</v>
      </c>
      <c r="C87" s="49" t="s">
        <v>524</v>
      </c>
      <c r="D87" s="49"/>
      <c r="E87" s="49"/>
      <c r="F87" s="59">
        <f aca="true" t="shared" si="9" ref="F87:H90">F88</f>
        <v>0</v>
      </c>
      <c r="G87" s="59">
        <f t="shared" si="9"/>
        <v>0</v>
      </c>
      <c r="H87" s="59">
        <f t="shared" si="9"/>
        <v>0</v>
      </c>
    </row>
    <row r="88" spans="1:8" ht="54.75" hidden="1">
      <c r="A88" s="51" t="s">
        <v>161</v>
      </c>
      <c r="B88" s="45" t="s">
        <v>642</v>
      </c>
      <c r="C88" s="45" t="s">
        <v>524</v>
      </c>
      <c r="D88" s="45" t="s">
        <v>475</v>
      </c>
      <c r="E88" s="45"/>
      <c r="F88" s="53">
        <f t="shared" si="9"/>
        <v>0</v>
      </c>
      <c r="G88" s="53">
        <f t="shared" si="9"/>
        <v>0</v>
      </c>
      <c r="H88" s="53">
        <f t="shared" si="9"/>
        <v>0</v>
      </c>
    </row>
    <row r="89" spans="1:8" ht="81.75" hidden="1">
      <c r="A89" s="51" t="s">
        <v>317</v>
      </c>
      <c r="B89" s="45" t="s">
        <v>642</v>
      </c>
      <c r="C89" s="45" t="s">
        <v>524</v>
      </c>
      <c r="D89" s="45" t="s">
        <v>319</v>
      </c>
      <c r="E89" s="45"/>
      <c r="F89" s="54">
        <f t="shared" si="9"/>
        <v>0</v>
      </c>
      <c r="G89" s="54">
        <f t="shared" si="9"/>
        <v>0</v>
      </c>
      <c r="H89" s="54">
        <f t="shared" si="9"/>
        <v>0</v>
      </c>
    </row>
    <row r="90" spans="1:8" ht="68.25" hidden="1">
      <c r="A90" s="51" t="s">
        <v>318</v>
      </c>
      <c r="B90" s="45" t="s">
        <v>642</v>
      </c>
      <c r="C90" s="45" t="s">
        <v>524</v>
      </c>
      <c r="D90" s="45" t="s">
        <v>320</v>
      </c>
      <c r="E90" s="45"/>
      <c r="F90" s="54">
        <f t="shared" si="9"/>
        <v>0</v>
      </c>
      <c r="G90" s="54">
        <f t="shared" si="9"/>
        <v>0</v>
      </c>
      <c r="H90" s="54">
        <f t="shared" si="9"/>
        <v>0</v>
      </c>
    </row>
    <row r="91" spans="1:8" ht="27" hidden="1">
      <c r="A91" s="45" t="s">
        <v>566</v>
      </c>
      <c r="B91" s="45" t="s">
        <v>642</v>
      </c>
      <c r="C91" s="45" t="s">
        <v>524</v>
      </c>
      <c r="D91" s="45" t="s">
        <v>320</v>
      </c>
      <c r="E91" s="45" t="s">
        <v>567</v>
      </c>
      <c r="F91" s="54"/>
      <c r="G91" s="54"/>
      <c r="H91" s="54"/>
    </row>
    <row r="92" spans="1:8" ht="54">
      <c r="A92" s="49" t="s">
        <v>648</v>
      </c>
      <c r="B92" s="49" t="s">
        <v>642</v>
      </c>
      <c r="C92" s="49" t="s">
        <v>585</v>
      </c>
      <c r="D92" s="45"/>
      <c r="E92" s="45"/>
      <c r="F92" s="54">
        <f>F93+F99</f>
        <v>2391</v>
      </c>
      <c r="G92" s="54">
        <f>G93+G99</f>
        <v>2391</v>
      </c>
      <c r="H92" s="54">
        <f>H93+H99</f>
        <v>2221</v>
      </c>
    </row>
    <row r="93" spans="1:9" ht="27.75">
      <c r="A93" s="225" t="s">
        <v>16</v>
      </c>
      <c r="B93" s="126" t="s">
        <v>642</v>
      </c>
      <c r="C93" s="126" t="s">
        <v>585</v>
      </c>
      <c r="D93" s="126" t="s">
        <v>277</v>
      </c>
      <c r="E93" s="45"/>
      <c r="F93" s="54">
        <f aca="true" t="shared" si="10" ref="F93:H94">F94</f>
        <v>2221</v>
      </c>
      <c r="G93" s="54">
        <f t="shared" si="10"/>
        <v>2221</v>
      </c>
      <c r="H93" s="54">
        <f t="shared" si="10"/>
        <v>2221</v>
      </c>
      <c r="I93" t="s">
        <v>417</v>
      </c>
    </row>
    <row r="94" spans="1:8" ht="27.75">
      <c r="A94" s="227" t="s">
        <v>17</v>
      </c>
      <c r="B94" s="113" t="s">
        <v>642</v>
      </c>
      <c r="C94" s="113" t="s">
        <v>585</v>
      </c>
      <c r="D94" s="113" t="s">
        <v>278</v>
      </c>
      <c r="E94" s="45"/>
      <c r="F94" s="54">
        <f t="shared" si="10"/>
        <v>2221</v>
      </c>
      <c r="G94" s="54">
        <f t="shared" si="10"/>
        <v>2221</v>
      </c>
      <c r="H94" s="54">
        <f t="shared" si="10"/>
        <v>2221</v>
      </c>
    </row>
    <row r="95" spans="1:8" ht="40.5">
      <c r="A95" s="45" t="s">
        <v>217</v>
      </c>
      <c r="B95" s="45" t="s">
        <v>642</v>
      </c>
      <c r="C95" s="45" t="s">
        <v>585</v>
      </c>
      <c r="D95" s="45" t="s">
        <v>279</v>
      </c>
      <c r="E95" s="45"/>
      <c r="F95" s="46">
        <f>F96+F97+F98</f>
        <v>2221</v>
      </c>
      <c r="G95" s="46">
        <f>G96+G97+G98</f>
        <v>2221</v>
      </c>
      <c r="H95" s="46">
        <f>H96+H97+H98</f>
        <v>2221</v>
      </c>
    </row>
    <row r="96" spans="1:8" ht="81">
      <c r="A96" s="45" t="s">
        <v>621</v>
      </c>
      <c r="B96" s="45" t="s">
        <v>642</v>
      </c>
      <c r="C96" s="45" t="s">
        <v>585</v>
      </c>
      <c r="D96" s="45" t="s">
        <v>279</v>
      </c>
      <c r="E96" s="45" t="s">
        <v>507</v>
      </c>
      <c r="F96" s="46">
        <v>2170</v>
      </c>
      <c r="G96" s="46">
        <v>2170</v>
      </c>
      <c r="H96" s="46">
        <v>2170</v>
      </c>
    </row>
    <row r="97" spans="1:8" ht="27">
      <c r="A97" s="45" t="s">
        <v>622</v>
      </c>
      <c r="B97" s="45" t="s">
        <v>642</v>
      </c>
      <c r="C97" s="45" t="s">
        <v>585</v>
      </c>
      <c r="D97" s="45" t="s">
        <v>279</v>
      </c>
      <c r="E97" s="45" t="s">
        <v>567</v>
      </c>
      <c r="F97" s="46">
        <v>50</v>
      </c>
      <c r="G97" s="46">
        <v>50</v>
      </c>
      <c r="H97" s="46">
        <v>50</v>
      </c>
    </row>
    <row r="98" spans="1:8" ht="15">
      <c r="A98" s="45" t="s">
        <v>505</v>
      </c>
      <c r="B98" s="45" t="s">
        <v>642</v>
      </c>
      <c r="C98" s="45" t="s">
        <v>585</v>
      </c>
      <c r="D98" s="45" t="s">
        <v>279</v>
      </c>
      <c r="E98" s="45" t="s">
        <v>506</v>
      </c>
      <c r="F98" s="46">
        <v>1</v>
      </c>
      <c r="G98" s="46">
        <v>1</v>
      </c>
      <c r="H98" s="46">
        <v>1</v>
      </c>
    </row>
    <row r="99" spans="1:8" ht="78.75" customHeight="1">
      <c r="A99" s="47" t="s">
        <v>470</v>
      </c>
      <c r="B99" s="47" t="s">
        <v>642</v>
      </c>
      <c r="C99" s="47" t="s">
        <v>585</v>
      </c>
      <c r="D99" s="47" t="s">
        <v>406</v>
      </c>
      <c r="E99" s="47"/>
      <c r="F99" s="48">
        <f aca="true" t="shared" si="11" ref="F99:H101">F100</f>
        <v>170</v>
      </c>
      <c r="G99" s="48">
        <f t="shared" si="11"/>
        <v>170</v>
      </c>
      <c r="H99" s="48">
        <f t="shared" si="11"/>
        <v>0</v>
      </c>
    </row>
    <row r="100" spans="1:8" ht="114" customHeight="1">
      <c r="A100" s="227" t="s">
        <v>409</v>
      </c>
      <c r="B100" s="47" t="s">
        <v>642</v>
      </c>
      <c r="C100" s="47" t="s">
        <v>585</v>
      </c>
      <c r="D100" s="47" t="s">
        <v>109</v>
      </c>
      <c r="E100" s="47"/>
      <c r="F100" s="48">
        <f t="shared" si="11"/>
        <v>170</v>
      </c>
      <c r="G100" s="48">
        <f t="shared" si="11"/>
        <v>170</v>
      </c>
      <c r="H100" s="48">
        <f t="shared" si="11"/>
        <v>0</v>
      </c>
    </row>
    <row r="101" spans="1:8" ht="41.25">
      <c r="A101" s="274" t="s">
        <v>358</v>
      </c>
      <c r="B101" s="45" t="s">
        <v>642</v>
      </c>
      <c r="C101" s="45" t="s">
        <v>585</v>
      </c>
      <c r="D101" s="45" t="s">
        <v>416</v>
      </c>
      <c r="E101" s="45"/>
      <c r="F101" s="46">
        <f t="shared" si="11"/>
        <v>170</v>
      </c>
      <c r="G101" s="46">
        <f t="shared" si="11"/>
        <v>170</v>
      </c>
      <c r="H101" s="46">
        <f t="shared" si="11"/>
        <v>0</v>
      </c>
    </row>
    <row r="102" spans="1:8" ht="27">
      <c r="A102" s="45" t="s">
        <v>622</v>
      </c>
      <c r="B102" s="45" t="s">
        <v>642</v>
      </c>
      <c r="C102" s="45" t="s">
        <v>585</v>
      </c>
      <c r="D102" s="45" t="s">
        <v>416</v>
      </c>
      <c r="E102" s="45" t="s">
        <v>567</v>
      </c>
      <c r="F102" s="53">
        <v>170</v>
      </c>
      <c r="G102" s="53">
        <v>170</v>
      </c>
      <c r="H102" s="53"/>
    </row>
    <row r="103" spans="1:8" ht="15">
      <c r="A103" s="49" t="s">
        <v>485</v>
      </c>
      <c r="B103" s="49" t="s">
        <v>642</v>
      </c>
      <c r="C103" s="49" t="s">
        <v>502</v>
      </c>
      <c r="D103" s="45"/>
      <c r="E103" s="49"/>
      <c r="F103" s="50">
        <f aca="true" t="shared" si="12" ref="F103:H106">F104</f>
        <v>300</v>
      </c>
      <c r="G103" s="50">
        <f t="shared" si="12"/>
        <v>300</v>
      </c>
      <c r="H103" s="50">
        <f t="shared" si="12"/>
        <v>300</v>
      </c>
    </row>
    <row r="104" spans="1:8" ht="27.75">
      <c r="A104" s="227" t="s">
        <v>418</v>
      </c>
      <c r="B104" s="45" t="s">
        <v>642</v>
      </c>
      <c r="C104" s="45">
        <v>11</v>
      </c>
      <c r="D104" s="45" t="s">
        <v>419</v>
      </c>
      <c r="E104" s="45"/>
      <c r="F104" s="46">
        <f t="shared" si="12"/>
        <v>300</v>
      </c>
      <c r="G104" s="46">
        <f t="shared" si="12"/>
        <v>300</v>
      </c>
      <c r="H104" s="46">
        <f t="shared" si="12"/>
        <v>300</v>
      </c>
    </row>
    <row r="105" spans="1:8" ht="15">
      <c r="A105" s="274" t="s">
        <v>485</v>
      </c>
      <c r="B105" s="45" t="s">
        <v>642</v>
      </c>
      <c r="C105" s="45">
        <v>11</v>
      </c>
      <c r="D105" s="45" t="s">
        <v>420</v>
      </c>
      <c r="E105" s="45"/>
      <c r="F105" s="46">
        <f t="shared" si="12"/>
        <v>300</v>
      </c>
      <c r="G105" s="46">
        <f t="shared" si="12"/>
        <v>300</v>
      </c>
      <c r="H105" s="46">
        <f t="shared" si="12"/>
        <v>300</v>
      </c>
    </row>
    <row r="106" spans="1:8" ht="15">
      <c r="A106" s="227" t="s">
        <v>281</v>
      </c>
      <c r="B106" s="45" t="s">
        <v>642</v>
      </c>
      <c r="C106" s="45" t="s">
        <v>502</v>
      </c>
      <c r="D106" s="45" t="s">
        <v>421</v>
      </c>
      <c r="E106" s="45"/>
      <c r="F106" s="46">
        <f t="shared" si="12"/>
        <v>300</v>
      </c>
      <c r="G106" s="46">
        <f t="shared" si="12"/>
        <v>300</v>
      </c>
      <c r="H106" s="46">
        <f t="shared" si="12"/>
        <v>300</v>
      </c>
    </row>
    <row r="107" spans="1:8" ht="15">
      <c r="A107" s="45" t="s">
        <v>505</v>
      </c>
      <c r="B107" s="45" t="s">
        <v>642</v>
      </c>
      <c r="C107" s="45" t="s">
        <v>502</v>
      </c>
      <c r="D107" s="45" t="s">
        <v>421</v>
      </c>
      <c r="E107" s="45" t="s">
        <v>506</v>
      </c>
      <c r="F107" s="46">
        <v>300</v>
      </c>
      <c r="G107" s="46">
        <v>300</v>
      </c>
      <c r="H107" s="46">
        <v>300</v>
      </c>
    </row>
    <row r="108" spans="1:9" ht="22.5" customHeight="1">
      <c r="A108" s="49" t="s">
        <v>486</v>
      </c>
      <c r="B108" s="49" t="s">
        <v>642</v>
      </c>
      <c r="C108" s="49">
        <v>13</v>
      </c>
      <c r="D108" s="45"/>
      <c r="E108" s="45"/>
      <c r="F108" s="50">
        <f>F109+F115+F126</f>
        <v>8371.754</v>
      </c>
      <c r="G108" s="50">
        <f>G109+G115+G126</f>
        <v>6989.040999999999</v>
      </c>
      <c r="H108" s="50">
        <f>H109+H115+H126</f>
        <v>6989.932</v>
      </c>
      <c r="I108" s="27"/>
    </row>
    <row r="109" spans="1:8" ht="41.25">
      <c r="A109" s="225" t="s">
        <v>494</v>
      </c>
      <c r="B109" s="47" t="s">
        <v>642</v>
      </c>
      <c r="C109" s="47" t="s">
        <v>586</v>
      </c>
      <c r="D109" s="47" t="s">
        <v>422</v>
      </c>
      <c r="E109" s="47"/>
      <c r="F109" s="48">
        <f aca="true" t="shared" si="13" ref="F109:H110">F110</f>
        <v>1858.394</v>
      </c>
      <c r="G109" s="48">
        <f t="shared" si="13"/>
        <v>550</v>
      </c>
      <c r="H109" s="48">
        <f t="shared" si="13"/>
        <v>550</v>
      </c>
    </row>
    <row r="110" spans="1:8" ht="27.75">
      <c r="A110" s="274" t="s">
        <v>74</v>
      </c>
      <c r="B110" s="45" t="s">
        <v>280</v>
      </c>
      <c r="C110" s="45" t="s">
        <v>586</v>
      </c>
      <c r="D110" s="45" t="s">
        <v>423</v>
      </c>
      <c r="E110" s="45"/>
      <c r="F110" s="46">
        <f t="shared" si="13"/>
        <v>1858.394</v>
      </c>
      <c r="G110" s="46">
        <f t="shared" si="13"/>
        <v>550</v>
      </c>
      <c r="H110" s="46">
        <f t="shared" si="13"/>
        <v>550</v>
      </c>
    </row>
    <row r="111" spans="1:8" ht="27">
      <c r="A111" s="45" t="s">
        <v>282</v>
      </c>
      <c r="B111" s="45" t="s">
        <v>642</v>
      </c>
      <c r="C111" s="45" t="s">
        <v>586</v>
      </c>
      <c r="D111" s="45" t="s">
        <v>424</v>
      </c>
      <c r="E111" s="45"/>
      <c r="F111" s="46">
        <f>F112+F113+F114</f>
        <v>1858.394</v>
      </c>
      <c r="G111" s="46">
        <f>G112+G113+G114</f>
        <v>550</v>
      </c>
      <c r="H111" s="46">
        <f>H112+H113+H114</f>
        <v>550</v>
      </c>
    </row>
    <row r="112" spans="1:8" ht="27">
      <c r="A112" s="45" t="s">
        <v>622</v>
      </c>
      <c r="B112" s="45" t="s">
        <v>642</v>
      </c>
      <c r="C112" s="45" t="s">
        <v>586</v>
      </c>
      <c r="D112" s="45" t="s">
        <v>424</v>
      </c>
      <c r="E112" s="45" t="s">
        <v>567</v>
      </c>
      <c r="F112" s="53">
        <v>450</v>
      </c>
      <c r="G112" s="53">
        <v>450</v>
      </c>
      <c r="H112" s="53">
        <v>450</v>
      </c>
    </row>
    <row r="113" spans="1:8" ht="27">
      <c r="A113" s="45" t="s">
        <v>513</v>
      </c>
      <c r="B113" s="45" t="s">
        <v>642</v>
      </c>
      <c r="C113" s="45" t="s">
        <v>586</v>
      </c>
      <c r="D113" s="45" t="s">
        <v>424</v>
      </c>
      <c r="E113" s="45" t="s">
        <v>504</v>
      </c>
      <c r="F113" s="53">
        <v>100</v>
      </c>
      <c r="G113" s="53">
        <v>100</v>
      </c>
      <c r="H113" s="53">
        <v>100</v>
      </c>
    </row>
    <row r="114" spans="1:8" ht="15">
      <c r="A114" s="45" t="s">
        <v>505</v>
      </c>
      <c r="B114" s="45" t="s">
        <v>642</v>
      </c>
      <c r="C114" s="45" t="s">
        <v>586</v>
      </c>
      <c r="D114" s="45" t="s">
        <v>424</v>
      </c>
      <c r="E114" s="45" t="s">
        <v>506</v>
      </c>
      <c r="F114" s="71">
        <v>1308.394</v>
      </c>
      <c r="G114" s="53"/>
      <c r="H114" s="53"/>
    </row>
    <row r="115" spans="1:8" ht="35.25" customHeight="1">
      <c r="A115" s="135" t="s">
        <v>220</v>
      </c>
      <c r="B115" s="126" t="s">
        <v>642</v>
      </c>
      <c r="C115" s="126" t="s">
        <v>586</v>
      </c>
      <c r="D115" s="126" t="s">
        <v>236</v>
      </c>
      <c r="E115" s="113"/>
      <c r="F115" s="44">
        <f>F116</f>
        <v>6108.96</v>
      </c>
      <c r="G115" s="44">
        <f>G116</f>
        <v>6139.641</v>
      </c>
      <c r="H115" s="44">
        <f>H116</f>
        <v>6214.532</v>
      </c>
    </row>
    <row r="116" spans="1:8" ht="29.25" customHeight="1">
      <c r="A116" s="115" t="s">
        <v>237</v>
      </c>
      <c r="B116" s="113" t="s">
        <v>642</v>
      </c>
      <c r="C116" s="113" t="s">
        <v>586</v>
      </c>
      <c r="D116" s="113" t="s">
        <v>238</v>
      </c>
      <c r="E116" s="116"/>
      <c r="F116" s="39">
        <f>F117+F120+F124</f>
        <v>6108.96</v>
      </c>
      <c r="G116" s="39">
        <f>G117+G120+G124</f>
        <v>6139.641</v>
      </c>
      <c r="H116" s="39">
        <f>H117+H120+H124</f>
        <v>6214.532</v>
      </c>
    </row>
    <row r="117" spans="1:8" ht="110.25" customHeight="1">
      <c r="A117" s="320" t="s">
        <v>253</v>
      </c>
      <c r="B117" s="116" t="s">
        <v>642</v>
      </c>
      <c r="C117" s="116" t="s">
        <v>586</v>
      </c>
      <c r="D117" s="116" t="s">
        <v>254</v>
      </c>
      <c r="E117" s="116"/>
      <c r="F117" s="39">
        <f>F118+F119</f>
        <v>897.96</v>
      </c>
      <c r="G117" s="39">
        <f>G118+G119</f>
        <v>928.641</v>
      </c>
      <c r="H117" s="39">
        <f>H118+H119</f>
        <v>1003.532</v>
      </c>
    </row>
    <row r="118" spans="1:8" ht="81">
      <c r="A118" s="116" t="s">
        <v>621</v>
      </c>
      <c r="B118" s="116" t="s">
        <v>642</v>
      </c>
      <c r="C118" s="116" t="s">
        <v>586</v>
      </c>
      <c r="D118" s="116" t="s">
        <v>254</v>
      </c>
      <c r="E118" s="116" t="s">
        <v>507</v>
      </c>
      <c r="F118" s="36">
        <v>897.96</v>
      </c>
      <c r="G118" s="36">
        <v>928.641</v>
      </c>
      <c r="H118" s="36">
        <v>1003.532</v>
      </c>
    </row>
    <row r="119" spans="1:8" ht="27" hidden="1">
      <c r="A119" s="116" t="s">
        <v>622</v>
      </c>
      <c r="B119" s="116" t="s">
        <v>642</v>
      </c>
      <c r="C119" s="116" t="s">
        <v>586</v>
      </c>
      <c r="D119" s="116" t="s">
        <v>254</v>
      </c>
      <c r="E119" s="116" t="s">
        <v>567</v>
      </c>
      <c r="F119" s="36"/>
      <c r="G119" s="36"/>
      <c r="H119" s="36"/>
    </row>
    <row r="120" spans="1:8" ht="40.5">
      <c r="A120" s="55" t="s">
        <v>218</v>
      </c>
      <c r="B120" s="55" t="s">
        <v>642</v>
      </c>
      <c r="C120" s="55" t="s">
        <v>586</v>
      </c>
      <c r="D120" s="55" t="s">
        <v>425</v>
      </c>
      <c r="E120" s="55"/>
      <c r="F120" s="243">
        <f>F121+F122+F123</f>
        <v>5011</v>
      </c>
      <c r="G120" s="243">
        <f>G121+G122+G123</f>
        <v>5011</v>
      </c>
      <c r="H120" s="243">
        <f>H121+H122+H123</f>
        <v>5011</v>
      </c>
    </row>
    <row r="121" spans="1:8" ht="81">
      <c r="A121" s="45" t="s">
        <v>621</v>
      </c>
      <c r="B121" s="45" t="s">
        <v>642</v>
      </c>
      <c r="C121" s="45" t="s">
        <v>586</v>
      </c>
      <c r="D121" s="45" t="s">
        <v>425</v>
      </c>
      <c r="E121" s="45" t="s">
        <v>507</v>
      </c>
      <c r="F121" s="46">
        <v>3220</v>
      </c>
      <c r="G121" s="46">
        <v>3220</v>
      </c>
      <c r="H121" s="46">
        <v>3220</v>
      </c>
    </row>
    <row r="122" spans="1:8" ht="27">
      <c r="A122" s="45" t="s">
        <v>622</v>
      </c>
      <c r="B122" s="45" t="s">
        <v>642</v>
      </c>
      <c r="C122" s="45" t="s">
        <v>586</v>
      </c>
      <c r="D122" s="45" t="s">
        <v>425</v>
      </c>
      <c r="E122" s="45" t="s">
        <v>567</v>
      </c>
      <c r="F122" s="46">
        <v>1674</v>
      </c>
      <c r="G122" s="46">
        <v>1674</v>
      </c>
      <c r="H122" s="46">
        <v>1674</v>
      </c>
    </row>
    <row r="123" spans="1:8" ht="16.5" customHeight="1">
      <c r="A123" s="45" t="s">
        <v>505</v>
      </c>
      <c r="B123" s="45" t="s">
        <v>642</v>
      </c>
      <c r="C123" s="45" t="s">
        <v>586</v>
      </c>
      <c r="D123" s="45" t="s">
        <v>425</v>
      </c>
      <c r="E123" s="45" t="s">
        <v>506</v>
      </c>
      <c r="F123" s="46">
        <v>117</v>
      </c>
      <c r="G123" s="46">
        <v>117</v>
      </c>
      <c r="H123" s="46">
        <v>117</v>
      </c>
    </row>
    <row r="124" spans="1:8" ht="42.75" customHeight="1">
      <c r="A124" s="277" t="s">
        <v>179</v>
      </c>
      <c r="B124" s="55" t="s">
        <v>642</v>
      </c>
      <c r="C124" s="55" t="s">
        <v>586</v>
      </c>
      <c r="D124" s="55" t="s">
        <v>181</v>
      </c>
      <c r="E124" s="55"/>
      <c r="F124" s="243">
        <f>F125</f>
        <v>200</v>
      </c>
      <c r="G124" s="190">
        <f>G125</f>
        <v>200</v>
      </c>
      <c r="H124" s="190">
        <f>H125</f>
        <v>200</v>
      </c>
    </row>
    <row r="125" spans="1:8" ht="33" customHeight="1">
      <c r="A125" s="45" t="s">
        <v>622</v>
      </c>
      <c r="B125" s="45" t="s">
        <v>642</v>
      </c>
      <c r="C125" s="45" t="s">
        <v>586</v>
      </c>
      <c r="D125" s="45" t="s">
        <v>181</v>
      </c>
      <c r="E125" s="45" t="s">
        <v>567</v>
      </c>
      <c r="F125" s="46">
        <v>200</v>
      </c>
      <c r="G125" s="159">
        <v>200</v>
      </c>
      <c r="H125" s="159">
        <v>200</v>
      </c>
    </row>
    <row r="126" spans="1:9" ht="15">
      <c r="A126" s="131" t="s">
        <v>588</v>
      </c>
      <c r="B126" s="131"/>
      <c r="C126" s="131"/>
      <c r="D126" s="136"/>
      <c r="E126" s="136"/>
      <c r="F126" s="137">
        <f>F127+F134+F138+F142+F146+F150+F154+F158+F162+F166+F170</f>
        <v>404.4</v>
      </c>
      <c r="G126" s="137">
        <f>G127+G134+G138+G142+G146+G150+G154+G158+G162+G166+G170</f>
        <v>299.4</v>
      </c>
      <c r="H126" s="137">
        <f>H127+H134+H138+H142+H146+H150+H154+H158+H162+H166+H170</f>
        <v>225.4</v>
      </c>
      <c r="I126" s="27"/>
    </row>
    <row r="127" spans="1:9" ht="57">
      <c r="A127" s="130" t="s">
        <v>570</v>
      </c>
      <c r="B127" s="113" t="s">
        <v>642</v>
      </c>
      <c r="C127" s="113" t="s">
        <v>586</v>
      </c>
      <c r="D127" s="113" t="s">
        <v>306</v>
      </c>
      <c r="E127" s="113"/>
      <c r="F127" s="44">
        <f>F128+F131</f>
        <v>80.4</v>
      </c>
      <c r="G127" s="44">
        <f>G128+G131</f>
        <v>80.4</v>
      </c>
      <c r="H127" s="44">
        <f>H128+H131</f>
        <v>80.4</v>
      </c>
      <c r="I127" s="27"/>
    </row>
    <row r="128" spans="1:9" ht="95.25">
      <c r="A128" s="134" t="s">
        <v>572</v>
      </c>
      <c r="B128" s="126" t="s">
        <v>642</v>
      </c>
      <c r="C128" s="126" t="s">
        <v>586</v>
      </c>
      <c r="D128" s="116" t="s">
        <v>307</v>
      </c>
      <c r="E128" s="116"/>
      <c r="F128" s="39">
        <f aca="true" t="shared" si="14" ref="F128:H129">F129</f>
        <v>80.4</v>
      </c>
      <c r="G128" s="39">
        <f t="shared" si="14"/>
        <v>80.4</v>
      </c>
      <c r="H128" s="39">
        <f t="shared" si="14"/>
        <v>80.4</v>
      </c>
      <c r="I128" s="27"/>
    </row>
    <row r="129" spans="1:9" ht="54.75">
      <c r="A129" s="123" t="s">
        <v>623</v>
      </c>
      <c r="B129" s="126" t="s">
        <v>642</v>
      </c>
      <c r="C129" s="126" t="s">
        <v>586</v>
      </c>
      <c r="D129" s="116" t="s">
        <v>255</v>
      </c>
      <c r="E129" s="116"/>
      <c r="F129" s="39">
        <f t="shared" si="14"/>
        <v>80.4</v>
      </c>
      <c r="G129" s="39">
        <f t="shared" si="14"/>
        <v>80.4</v>
      </c>
      <c r="H129" s="39">
        <f t="shared" si="14"/>
        <v>80.4</v>
      </c>
      <c r="I129" s="27"/>
    </row>
    <row r="130" spans="1:9" ht="15">
      <c r="A130" s="116" t="s">
        <v>505</v>
      </c>
      <c r="B130" s="126" t="s">
        <v>642</v>
      </c>
      <c r="C130" s="126" t="s">
        <v>586</v>
      </c>
      <c r="D130" s="116" t="s">
        <v>255</v>
      </c>
      <c r="E130" s="116" t="s">
        <v>506</v>
      </c>
      <c r="F130" s="36">
        <v>80.4</v>
      </c>
      <c r="G130" s="36">
        <v>80.4</v>
      </c>
      <c r="H130" s="36">
        <v>80.4</v>
      </c>
      <c r="I130" s="27"/>
    </row>
    <row r="131" spans="1:9" ht="73.5" customHeight="1" hidden="1">
      <c r="A131" s="158" t="s">
        <v>362</v>
      </c>
      <c r="B131" s="150" t="s">
        <v>642</v>
      </c>
      <c r="C131" s="150" t="s">
        <v>586</v>
      </c>
      <c r="D131" s="150" t="s">
        <v>249</v>
      </c>
      <c r="E131" s="150"/>
      <c r="F131" s="159">
        <f aca="true" t="shared" si="15" ref="F131:H132">F132</f>
        <v>0</v>
      </c>
      <c r="G131" s="159">
        <f t="shared" si="15"/>
        <v>0</v>
      </c>
      <c r="H131" s="159">
        <f t="shared" si="15"/>
        <v>0</v>
      </c>
      <c r="I131" s="27"/>
    </row>
    <row r="132" spans="1:9" ht="40.5" hidden="1">
      <c r="A132" s="150" t="s">
        <v>215</v>
      </c>
      <c r="B132" s="150" t="s">
        <v>280</v>
      </c>
      <c r="C132" s="150" t="s">
        <v>586</v>
      </c>
      <c r="D132" s="150" t="s">
        <v>191</v>
      </c>
      <c r="E132" s="150"/>
      <c r="F132" s="159">
        <f t="shared" si="15"/>
        <v>0</v>
      </c>
      <c r="G132" s="159">
        <f t="shared" si="15"/>
        <v>0</v>
      </c>
      <c r="H132" s="159">
        <f t="shared" si="15"/>
        <v>0</v>
      </c>
      <c r="I132" s="27"/>
    </row>
    <row r="133" spans="1:9" ht="27" hidden="1">
      <c r="A133" s="150" t="s">
        <v>622</v>
      </c>
      <c r="B133" s="150" t="s">
        <v>642</v>
      </c>
      <c r="C133" s="150" t="s">
        <v>586</v>
      </c>
      <c r="D133" s="150" t="s">
        <v>191</v>
      </c>
      <c r="E133" s="150" t="s">
        <v>567</v>
      </c>
      <c r="F133" s="71"/>
      <c r="G133" s="71"/>
      <c r="H133" s="71"/>
      <c r="I133" s="27"/>
    </row>
    <row r="134" spans="1:8" ht="81">
      <c r="A134" s="238" t="s">
        <v>160</v>
      </c>
      <c r="B134" s="49" t="s">
        <v>642</v>
      </c>
      <c r="C134" s="49" t="s">
        <v>586</v>
      </c>
      <c r="D134" s="49" t="s">
        <v>275</v>
      </c>
      <c r="E134" s="49"/>
      <c r="F134" s="50">
        <f aca="true" t="shared" si="16" ref="F134:H136">F135</f>
        <v>125</v>
      </c>
      <c r="G134" s="50">
        <f t="shared" si="16"/>
        <v>125</v>
      </c>
      <c r="H134" s="50">
        <f t="shared" si="16"/>
        <v>125</v>
      </c>
    </row>
    <row r="135" spans="1:8" ht="95.25">
      <c r="A135" s="264" t="s">
        <v>408</v>
      </c>
      <c r="B135" s="45" t="s">
        <v>642</v>
      </c>
      <c r="C135" s="45" t="s">
        <v>586</v>
      </c>
      <c r="D135" s="45" t="s">
        <v>92</v>
      </c>
      <c r="E135" s="45"/>
      <c r="F135" s="46">
        <f>F136</f>
        <v>125</v>
      </c>
      <c r="G135" s="46">
        <f t="shared" si="16"/>
        <v>125</v>
      </c>
      <c r="H135" s="46">
        <f t="shared" si="16"/>
        <v>125</v>
      </c>
    </row>
    <row r="136" spans="1:8" ht="15">
      <c r="A136" s="239" t="s">
        <v>296</v>
      </c>
      <c r="B136" s="45" t="s">
        <v>642</v>
      </c>
      <c r="C136" s="45" t="s">
        <v>586</v>
      </c>
      <c r="D136" s="45" t="s">
        <v>273</v>
      </c>
      <c r="E136" s="45"/>
      <c r="F136" s="46">
        <f>F137</f>
        <v>125</v>
      </c>
      <c r="G136" s="46">
        <f t="shared" si="16"/>
        <v>125</v>
      </c>
      <c r="H136" s="46">
        <f t="shared" si="16"/>
        <v>125</v>
      </c>
    </row>
    <row r="137" spans="1:8" ht="27">
      <c r="A137" s="45" t="s">
        <v>622</v>
      </c>
      <c r="B137" s="45" t="s">
        <v>642</v>
      </c>
      <c r="C137" s="45" t="s">
        <v>586</v>
      </c>
      <c r="D137" s="45" t="s">
        <v>273</v>
      </c>
      <c r="E137" s="45" t="s">
        <v>567</v>
      </c>
      <c r="F137" s="53">
        <v>125</v>
      </c>
      <c r="G137" s="53">
        <v>125</v>
      </c>
      <c r="H137" s="53">
        <v>125</v>
      </c>
    </row>
    <row r="138" spans="1:8" ht="78" customHeight="1">
      <c r="A138" s="266" t="s">
        <v>153</v>
      </c>
      <c r="B138" s="47" t="s">
        <v>642</v>
      </c>
      <c r="C138" s="47" t="s">
        <v>586</v>
      </c>
      <c r="D138" s="47" t="s">
        <v>185</v>
      </c>
      <c r="E138" s="47"/>
      <c r="F138" s="48">
        <f aca="true" t="shared" si="17" ref="F138:H140">F139</f>
        <v>20</v>
      </c>
      <c r="G138" s="48">
        <f t="shared" si="17"/>
        <v>20</v>
      </c>
      <c r="H138" s="48">
        <f t="shared" si="17"/>
        <v>20</v>
      </c>
    </row>
    <row r="139" spans="1:8" ht="126">
      <c r="A139" s="255" t="s">
        <v>154</v>
      </c>
      <c r="B139" s="45" t="s">
        <v>642</v>
      </c>
      <c r="C139" s="45" t="s">
        <v>586</v>
      </c>
      <c r="D139" s="45" t="s">
        <v>87</v>
      </c>
      <c r="E139" s="45"/>
      <c r="F139" s="46">
        <f t="shared" si="17"/>
        <v>20</v>
      </c>
      <c r="G139" s="46">
        <f t="shared" si="17"/>
        <v>20</v>
      </c>
      <c r="H139" s="46">
        <f t="shared" si="17"/>
        <v>20</v>
      </c>
    </row>
    <row r="140" spans="1:8" ht="27.75">
      <c r="A140" s="51" t="s">
        <v>175</v>
      </c>
      <c r="B140" s="45" t="s">
        <v>642</v>
      </c>
      <c r="C140" s="45" t="s">
        <v>586</v>
      </c>
      <c r="D140" s="45" t="s">
        <v>186</v>
      </c>
      <c r="E140" s="45"/>
      <c r="F140" s="46">
        <f t="shared" si="17"/>
        <v>20</v>
      </c>
      <c r="G140" s="46">
        <f t="shared" si="17"/>
        <v>20</v>
      </c>
      <c r="H140" s="46">
        <f t="shared" si="17"/>
        <v>20</v>
      </c>
    </row>
    <row r="141" spans="1:8" ht="27">
      <c r="A141" s="45" t="s">
        <v>622</v>
      </c>
      <c r="B141" s="45" t="s">
        <v>642</v>
      </c>
      <c r="C141" s="45" t="s">
        <v>586</v>
      </c>
      <c r="D141" s="45" t="s">
        <v>186</v>
      </c>
      <c r="E141" s="45" t="s">
        <v>567</v>
      </c>
      <c r="F141" s="54">
        <v>20</v>
      </c>
      <c r="G141" s="54">
        <v>20</v>
      </c>
      <c r="H141" s="54">
        <v>20</v>
      </c>
    </row>
    <row r="142" spans="1:8" ht="0.75" customHeight="1" hidden="1">
      <c r="A142" s="140"/>
      <c r="B142" s="140"/>
      <c r="C142" s="140"/>
      <c r="D142" s="140"/>
      <c r="E142" s="140"/>
      <c r="F142" s="191">
        <f aca="true" t="shared" si="18" ref="F142:H144">F143</f>
        <v>0</v>
      </c>
      <c r="G142" s="191">
        <f t="shared" si="18"/>
        <v>0</v>
      </c>
      <c r="H142" s="191">
        <f t="shared" si="18"/>
        <v>0</v>
      </c>
    </row>
    <row r="143" spans="1:8" ht="99" customHeight="1" hidden="1">
      <c r="A143" s="139"/>
      <c r="B143" s="139"/>
      <c r="C143" s="139"/>
      <c r="D143" s="139"/>
      <c r="E143" s="139"/>
      <c r="F143" s="71">
        <f t="shared" si="18"/>
        <v>0</v>
      </c>
      <c r="G143" s="71">
        <f t="shared" si="18"/>
        <v>0</v>
      </c>
      <c r="H143" s="71">
        <f t="shared" si="18"/>
        <v>0</v>
      </c>
    </row>
    <row r="144" spans="1:8" ht="33.75" customHeight="1" hidden="1">
      <c r="A144" s="150"/>
      <c r="B144" s="150"/>
      <c r="C144" s="150"/>
      <c r="D144" s="150"/>
      <c r="E144" s="150"/>
      <c r="F144" s="71">
        <f t="shared" si="18"/>
        <v>0</v>
      </c>
      <c r="G144" s="71">
        <f t="shared" si="18"/>
        <v>0</v>
      </c>
      <c r="H144" s="71">
        <f t="shared" si="18"/>
        <v>0</v>
      </c>
    </row>
    <row r="145" spans="1:8" ht="15" hidden="1">
      <c r="A145" s="150"/>
      <c r="B145" s="150"/>
      <c r="C145" s="150"/>
      <c r="D145" s="150"/>
      <c r="E145" s="150"/>
      <c r="F145" s="71"/>
      <c r="G145" s="71"/>
      <c r="H145" s="71"/>
    </row>
    <row r="146" spans="1:8" ht="61.5" customHeight="1" hidden="1">
      <c r="A146" s="155" t="s">
        <v>157</v>
      </c>
      <c r="B146" s="140" t="s">
        <v>642</v>
      </c>
      <c r="C146" s="140" t="s">
        <v>586</v>
      </c>
      <c r="D146" s="140" t="s">
        <v>251</v>
      </c>
      <c r="E146" s="140"/>
      <c r="F146" s="142">
        <f aca="true" t="shared" si="19" ref="F146:H148">F147</f>
        <v>0</v>
      </c>
      <c r="G146" s="142">
        <f t="shared" si="19"/>
        <v>0</v>
      </c>
      <c r="H146" s="142">
        <f t="shared" si="19"/>
        <v>0</v>
      </c>
    </row>
    <row r="147" spans="1:8" ht="101.25" customHeight="1" hidden="1">
      <c r="A147" s="144" t="s">
        <v>395</v>
      </c>
      <c r="B147" s="144" t="s">
        <v>642</v>
      </c>
      <c r="C147" s="144" t="s">
        <v>586</v>
      </c>
      <c r="D147" s="144" t="s">
        <v>396</v>
      </c>
      <c r="E147" s="144"/>
      <c r="F147" s="190">
        <f t="shared" si="19"/>
        <v>0</v>
      </c>
      <c r="G147" s="190">
        <f t="shared" si="19"/>
        <v>0</v>
      </c>
      <c r="H147" s="190">
        <f t="shared" si="19"/>
        <v>0</v>
      </c>
    </row>
    <row r="148" spans="1:8" ht="45.75" customHeight="1" hidden="1">
      <c r="A148" s="139" t="s">
        <v>177</v>
      </c>
      <c r="B148" s="139" t="s">
        <v>642</v>
      </c>
      <c r="C148" s="139" t="s">
        <v>586</v>
      </c>
      <c r="D148" s="139" t="s">
        <v>182</v>
      </c>
      <c r="E148" s="139"/>
      <c r="F148" s="162">
        <f t="shared" si="19"/>
        <v>0</v>
      </c>
      <c r="G148" s="162">
        <f t="shared" si="19"/>
        <v>0</v>
      </c>
      <c r="H148" s="162">
        <f t="shared" si="19"/>
        <v>0</v>
      </c>
    </row>
    <row r="149" spans="1:8" ht="27" hidden="1">
      <c r="A149" s="139" t="s">
        <v>622</v>
      </c>
      <c r="B149" s="139" t="s">
        <v>642</v>
      </c>
      <c r="C149" s="139" t="s">
        <v>586</v>
      </c>
      <c r="D149" s="139" t="s">
        <v>182</v>
      </c>
      <c r="E149" s="139" t="s">
        <v>567</v>
      </c>
      <c r="F149" s="71"/>
      <c r="G149" s="71"/>
      <c r="H149" s="71"/>
    </row>
    <row r="150" spans="1:8" ht="15" hidden="1">
      <c r="A150" s="238"/>
      <c r="B150" s="47"/>
      <c r="C150" s="47"/>
      <c r="D150" s="47"/>
      <c r="E150" s="47"/>
      <c r="F150" s="48">
        <f aca="true" t="shared" si="20" ref="F150:H152">F151</f>
        <v>0</v>
      </c>
      <c r="G150" s="48">
        <f t="shared" si="20"/>
        <v>0</v>
      </c>
      <c r="H150" s="48">
        <f t="shared" si="20"/>
        <v>0</v>
      </c>
    </row>
    <row r="151" spans="1:8" ht="15" hidden="1">
      <c r="A151" s="256"/>
      <c r="B151" s="45"/>
      <c r="C151" s="45"/>
      <c r="D151" s="45"/>
      <c r="E151" s="45"/>
      <c r="F151" s="46">
        <f t="shared" si="20"/>
        <v>0</v>
      </c>
      <c r="G151" s="46">
        <f t="shared" si="20"/>
        <v>0</v>
      </c>
      <c r="H151" s="46">
        <f t="shared" si="20"/>
        <v>0</v>
      </c>
    </row>
    <row r="152" spans="1:8" ht="15" hidden="1">
      <c r="A152" s="45"/>
      <c r="B152" s="45"/>
      <c r="C152" s="45"/>
      <c r="D152" s="45"/>
      <c r="E152" s="45"/>
      <c r="F152" s="46">
        <f t="shared" si="20"/>
        <v>0</v>
      </c>
      <c r="G152" s="46">
        <f t="shared" si="20"/>
        <v>0</v>
      </c>
      <c r="H152" s="46">
        <f t="shared" si="20"/>
        <v>0</v>
      </c>
    </row>
    <row r="153" spans="1:8" ht="15" hidden="1">
      <c r="A153" s="45"/>
      <c r="B153" s="45"/>
      <c r="C153" s="45"/>
      <c r="D153" s="45"/>
      <c r="E153" s="45"/>
      <c r="F153" s="53"/>
      <c r="G153" s="53"/>
      <c r="H153" s="53"/>
    </row>
    <row r="154" spans="1:8" ht="44.25" customHeight="1">
      <c r="A154" s="225" t="s">
        <v>107</v>
      </c>
      <c r="B154" s="47" t="s">
        <v>642</v>
      </c>
      <c r="C154" s="47" t="s">
        <v>586</v>
      </c>
      <c r="D154" s="47" t="s">
        <v>242</v>
      </c>
      <c r="E154" s="47"/>
      <c r="F154" s="240">
        <f>F155</f>
        <v>40</v>
      </c>
      <c r="G154" s="240">
        <f aca="true" t="shared" si="21" ref="G154:H156">G155</f>
        <v>40</v>
      </c>
      <c r="H154" s="240">
        <f t="shared" si="21"/>
        <v>0</v>
      </c>
    </row>
    <row r="155" spans="1:8" ht="68.25">
      <c r="A155" s="227" t="s">
        <v>400</v>
      </c>
      <c r="B155" s="45" t="s">
        <v>642</v>
      </c>
      <c r="C155" s="45" t="s">
        <v>586</v>
      </c>
      <c r="D155" s="45" t="s">
        <v>89</v>
      </c>
      <c r="E155" s="45"/>
      <c r="F155" s="53">
        <f>F156</f>
        <v>40</v>
      </c>
      <c r="G155" s="53">
        <f t="shared" si="21"/>
        <v>40</v>
      </c>
      <c r="H155" s="53">
        <f t="shared" si="21"/>
        <v>0</v>
      </c>
    </row>
    <row r="156" spans="1:8" ht="27">
      <c r="A156" s="45" t="s">
        <v>178</v>
      </c>
      <c r="B156" s="45" t="s">
        <v>642</v>
      </c>
      <c r="C156" s="45" t="s">
        <v>586</v>
      </c>
      <c r="D156" s="45" t="s">
        <v>192</v>
      </c>
      <c r="E156" s="45"/>
      <c r="F156" s="53">
        <f>F157</f>
        <v>40</v>
      </c>
      <c r="G156" s="53">
        <f t="shared" si="21"/>
        <v>40</v>
      </c>
      <c r="H156" s="53">
        <f t="shared" si="21"/>
        <v>0</v>
      </c>
    </row>
    <row r="157" spans="1:8" ht="27">
      <c r="A157" s="45" t="s">
        <v>622</v>
      </c>
      <c r="B157" s="45" t="s">
        <v>642</v>
      </c>
      <c r="C157" s="45" t="s">
        <v>586</v>
      </c>
      <c r="D157" s="45" t="s">
        <v>192</v>
      </c>
      <c r="E157" s="45" t="s">
        <v>567</v>
      </c>
      <c r="F157" s="53">
        <v>40</v>
      </c>
      <c r="G157" s="53">
        <v>40</v>
      </c>
      <c r="H157" s="53"/>
    </row>
    <row r="158" spans="1:8" ht="67.5" hidden="1">
      <c r="A158" s="195" t="s">
        <v>193</v>
      </c>
      <c r="B158" s="140" t="s">
        <v>642</v>
      </c>
      <c r="C158" s="140" t="s">
        <v>586</v>
      </c>
      <c r="D158" s="140" t="s">
        <v>404</v>
      </c>
      <c r="E158" s="140"/>
      <c r="F158" s="142">
        <f aca="true" t="shared" si="22" ref="F158:H160">F159</f>
        <v>0</v>
      </c>
      <c r="G158" s="142">
        <f t="shared" si="22"/>
        <v>0</v>
      </c>
      <c r="H158" s="142">
        <f t="shared" si="22"/>
        <v>0</v>
      </c>
    </row>
    <row r="159" spans="1:8" ht="88.5" customHeight="1" hidden="1">
      <c r="A159" s="192" t="s">
        <v>405</v>
      </c>
      <c r="B159" s="139" t="s">
        <v>642</v>
      </c>
      <c r="C159" s="139" t="s">
        <v>586</v>
      </c>
      <c r="D159" s="139" t="s">
        <v>90</v>
      </c>
      <c r="E159" s="139"/>
      <c r="F159" s="162">
        <f t="shared" si="22"/>
        <v>0</v>
      </c>
      <c r="G159" s="162">
        <f t="shared" si="22"/>
        <v>0</v>
      </c>
      <c r="H159" s="162">
        <f t="shared" si="22"/>
        <v>0</v>
      </c>
    </row>
    <row r="160" spans="1:8" ht="27" hidden="1">
      <c r="A160" s="139" t="s">
        <v>213</v>
      </c>
      <c r="B160" s="139" t="s">
        <v>642</v>
      </c>
      <c r="C160" s="139" t="s">
        <v>586</v>
      </c>
      <c r="D160" s="139" t="s">
        <v>184</v>
      </c>
      <c r="E160" s="139"/>
      <c r="F160" s="162">
        <f t="shared" si="22"/>
        <v>0</v>
      </c>
      <c r="G160" s="162">
        <f t="shared" si="22"/>
        <v>0</v>
      </c>
      <c r="H160" s="162">
        <f t="shared" si="22"/>
        <v>0</v>
      </c>
    </row>
    <row r="161" spans="1:8" ht="27" hidden="1">
      <c r="A161" s="139" t="s">
        <v>622</v>
      </c>
      <c r="B161" s="139" t="s">
        <v>642</v>
      </c>
      <c r="C161" s="139" t="s">
        <v>586</v>
      </c>
      <c r="D161" s="139" t="s">
        <v>184</v>
      </c>
      <c r="E161" s="139" t="s">
        <v>567</v>
      </c>
      <c r="F161" s="193"/>
      <c r="G161" s="193"/>
      <c r="H161" s="193"/>
    </row>
    <row r="162" spans="1:8" ht="81">
      <c r="A162" s="257" t="s">
        <v>470</v>
      </c>
      <c r="B162" s="47" t="s">
        <v>642</v>
      </c>
      <c r="C162" s="47" t="s">
        <v>586</v>
      </c>
      <c r="D162" s="47" t="s">
        <v>406</v>
      </c>
      <c r="E162" s="47"/>
      <c r="F162" s="48">
        <f aca="true" t="shared" si="23" ref="F162:H164">F163</f>
        <v>34</v>
      </c>
      <c r="G162" s="48">
        <f t="shared" si="23"/>
        <v>34</v>
      </c>
      <c r="H162" s="48">
        <f t="shared" si="23"/>
        <v>0</v>
      </c>
    </row>
    <row r="163" spans="1:8" ht="122.25">
      <c r="A163" s="227" t="s">
        <v>409</v>
      </c>
      <c r="B163" s="45" t="s">
        <v>642</v>
      </c>
      <c r="C163" s="45" t="s">
        <v>586</v>
      </c>
      <c r="D163" s="45" t="s">
        <v>109</v>
      </c>
      <c r="E163" s="45"/>
      <c r="F163" s="46">
        <f t="shared" si="23"/>
        <v>34</v>
      </c>
      <c r="G163" s="46">
        <f t="shared" si="23"/>
        <v>34</v>
      </c>
      <c r="H163" s="46">
        <f t="shared" si="23"/>
        <v>0</v>
      </c>
    </row>
    <row r="164" spans="1:8" ht="48" customHeight="1">
      <c r="A164" s="274" t="s">
        <v>358</v>
      </c>
      <c r="B164" s="45" t="s">
        <v>642</v>
      </c>
      <c r="C164" s="45" t="s">
        <v>586</v>
      </c>
      <c r="D164" s="45" t="s">
        <v>416</v>
      </c>
      <c r="E164" s="45"/>
      <c r="F164" s="46">
        <f t="shared" si="23"/>
        <v>34</v>
      </c>
      <c r="G164" s="46">
        <f t="shared" si="23"/>
        <v>34</v>
      </c>
      <c r="H164" s="46">
        <f t="shared" si="23"/>
        <v>0</v>
      </c>
    </row>
    <row r="165" spans="1:8" ht="27">
      <c r="A165" s="45" t="s">
        <v>622</v>
      </c>
      <c r="B165" s="45" t="s">
        <v>642</v>
      </c>
      <c r="C165" s="45" t="s">
        <v>586</v>
      </c>
      <c r="D165" s="45" t="s">
        <v>416</v>
      </c>
      <c r="E165" s="45" t="s">
        <v>567</v>
      </c>
      <c r="F165" s="54">
        <v>34</v>
      </c>
      <c r="G165" s="54">
        <v>34</v>
      </c>
      <c r="H165" s="54"/>
    </row>
    <row r="166" spans="1:8" ht="48.75" customHeight="1">
      <c r="A166" s="225" t="s">
        <v>618</v>
      </c>
      <c r="B166" s="49" t="s">
        <v>642</v>
      </c>
      <c r="C166" s="49" t="s">
        <v>586</v>
      </c>
      <c r="D166" s="49" t="s">
        <v>413</v>
      </c>
      <c r="E166" s="49"/>
      <c r="F166" s="59">
        <f>F167</f>
        <v>5</v>
      </c>
      <c r="G166" s="191">
        <f aca="true" t="shared" si="24" ref="G166:H168">G167</f>
        <v>0</v>
      </c>
      <c r="H166" s="191">
        <f t="shared" si="24"/>
        <v>0</v>
      </c>
    </row>
    <row r="167" spans="1:8" ht="67.5">
      <c r="A167" s="279" t="s">
        <v>412</v>
      </c>
      <c r="B167" s="45" t="s">
        <v>642</v>
      </c>
      <c r="C167" s="45" t="s">
        <v>586</v>
      </c>
      <c r="D167" s="45" t="s">
        <v>619</v>
      </c>
      <c r="E167" s="45"/>
      <c r="F167" s="53">
        <f>F168</f>
        <v>5</v>
      </c>
      <c r="G167" s="191">
        <f t="shared" si="24"/>
        <v>0</v>
      </c>
      <c r="H167" s="191">
        <f t="shared" si="24"/>
        <v>0</v>
      </c>
    </row>
    <row r="168" spans="1:8" ht="27">
      <c r="A168" s="224" t="s">
        <v>620</v>
      </c>
      <c r="B168" s="224" t="s">
        <v>642</v>
      </c>
      <c r="C168" s="224" t="s">
        <v>586</v>
      </c>
      <c r="D168" s="224" t="s">
        <v>194</v>
      </c>
      <c r="E168" s="45"/>
      <c r="F168" s="53">
        <f>F169</f>
        <v>5</v>
      </c>
      <c r="G168" s="148">
        <f t="shared" si="24"/>
        <v>0</v>
      </c>
      <c r="H168" s="148">
        <f t="shared" si="24"/>
        <v>0</v>
      </c>
    </row>
    <row r="169" spans="1:8" ht="27">
      <c r="A169" s="45" t="s">
        <v>513</v>
      </c>
      <c r="B169" s="45" t="s">
        <v>642</v>
      </c>
      <c r="C169" s="45" t="s">
        <v>586</v>
      </c>
      <c r="D169" s="45" t="s">
        <v>194</v>
      </c>
      <c r="E169" s="45" t="s">
        <v>504</v>
      </c>
      <c r="F169" s="53">
        <v>5</v>
      </c>
      <c r="G169" s="71"/>
      <c r="H169" s="71"/>
    </row>
    <row r="170" spans="1:8" ht="63" customHeight="1">
      <c r="A170" s="225" t="s">
        <v>214</v>
      </c>
      <c r="B170" s="49" t="s">
        <v>642</v>
      </c>
      <c r="C170" s="49" t="s">
        <v>586</v>
      </c>
      <c r="D170" s="49" t="s">
        <v>137</v>
      </c>
      <c r="E170" s="49"/>
      <c r="F170" s="59">
        <f aca="true" t="shared" si="25" ref="F170:H172">F171</f>
        <v>100</v>
      </c>
      <c r="G170" s="59">
        <f t="shared" si="25"/>
        <v>0</v>
      </c>
      <c r="H170" s="59">
        <f t="shared" si="25"/>
        <v>0</v>
      </c>
    </row>
    <row r="171" spans="1:8" ht="87" customHeight="1">
      <c r="A171" s="279" t="s">
        <v>664</v>
      </c>
      <c r="B171" s="45" t="s">
        <v>642</v>
      </c>
      <c r="C171" s="45" t="s">
        <v>586</v>
      </c>
      <c r="D171" s="45" t="s">
        <v>139</v>
      </c>
      <c r="E171" s="45"/>
      <c r="F171" s="53">
        <f t="shared" si="25"/>
        <v>100</v>
      </c>
      <c r="G171" s="53">
        <f t="shared" si="25"/>
        <v>0</v>
      </c>
      <c r="H171" s="53">
        <f t="shared" si="25"/>
        <v>0</v>
      </c>
    </row>
    <row r="172" spans="1:8" ht="42" customHeight="1">
      <c r="A172" s="224" t="s">
        <v>215</v>
      </c>
      <c r="B172" s="224" t="s">
        <v>642</v>
      </c>
      <c r="C172" s="224" t="s">
        <v>586</v>
      </c>
      <c r="D172" s="224" t="s">
        <v>668</v>
      </c>
      <c r="E172" s="45"/>
      <c r="F172" s="53">
        <f t="shared" si="25"/>
        <v>100</v>
      </c>
      <c r="G172" s="53">
        <f t="shared" si="25"/>
        <v>0</v>
      </c>
      <c r="H172" s="53">
        <f t="shared" si="25"/>
        <v>0</v>
      </c>
    </row>
    <row r="173" spans="1:8" ht="28.5" customHeight="1">
      <c r="A173" s="45" t="s">
        <v>622</v>
      </c>
      <c r="B173" s="224" t="s">
        <v>642</v>
      </c>
      <c r="C173" s="224" t="s">
        <v>586</v>
      </c>
      <c r="D173" s="224" t="s">
        <v>668</v>
      </c>
      <c r="E173" s="45" t="s">
        <v>567</v>
      </c>
      <c r="F173" s="53">
        <v>100</v>
      </c>
      <c r="G173" s="53"/>
      <c r="H173" s="53"/>
    </row>
    <row r="174" spans="1:8" ht="0.75" customHeight="1">
      <c r="A174" s="209" t="s">
        <v>347</v>
      </c>
      <c r="B174" s="209" t="s">
        <v>583</v>
      </c>
      <c r="C174" s="209"/>
      <c r="D174" s="209"/>
      <c r="E174" s="45"/>
      <c r="F174" s="59">
        <f aca="true" t="shared" si="26" ref="F174:F179">F175</f>
        <v>0</v>
      </c>
      <c r="G174" s="59">
        <f aca="true" t="shared" si="27" ref="G174:H179">G175</f>
        <v>0</v>
      </c>
      <c r="H174" s="59">
        <f t="shared" si="27"/>
        <v>0</v>
      </c>
    </row>
    <row r="175" spans="1:8" ht="53.25" customHeight="1" hidden="1">
      <c r="A175" s="198" t="s">
        <v>348</v>
      </c>
      <c r="B175" s="198" t="s">
        <v>583</v>
      </c>
      <c r="C175" s="198" t="s">
        <v>589</v>
      </c>
      <c r="D175" s="197"/>
      <c r="E175" s="150"/>
      <c r="F175" s="71">
        <f t="shared" si="26"/>
        <v>0</v>
      </c>
      <c r="G175" s="71">
        <f t="shared" si="27"/>
        <v>0</v>
      </c>
      <c r="H175" s="71">
        <f t="shared" si="27"/>
        <v>0</v>
      </c>
    </row>
    <row r="176" spans="1:8" ht="41.25" hidden="1">
      <c r="A176" s="201" t="s">
        <v>163</v>
      </c>
      <c r="B176" s="199" t="s">
        <v>583</v>
      </c>
      <c r="C176" s="199" t="s">
        <v>589</v>
      </c>
      <c r="D176" s="199" t="s">
        <v>162</v>
      </c>
      <c r="E176" s="150"/>
      <c r="F176" s="71">
        <f t="shared" si="26"/>
        <v>0</v>
      </c>
      <c r="G176" s="71">
        <f t="shared" si="27"/>
        <v>0</v>
      </c>
      <c r="H176" s="71">
        <f t="shared" si="27"/>
        <v>0</v>
      </c>
    </row>
    <row r="177" spans="1:8" ht="30" hidden="1">
      <c r="A177" s="200" t="s">
        <v>220</v>
      </c>
      <c r="B177" s="139" t="s">
        <v>583</v>
      </c>
      <c r="C177" s="139" t="s">
        <v>589</v>
      </c>
      <c r="D177" s="139" t="s">
        <v>236</v>
      </c>
      <c r="E177" s="139"/>
      <c r="F177" s="71">
        <f t="shared" si="26"/>
        <v>0</v>
      </c>
      <c r="G177" s="71">
        <f t="shared" si="27"/>
        <v>0</v>
      </c>
      <c r="H177" s="71">
        <f t="shared" si="27"/>
        <v>0</v>
      </c>
    </row>
    <row r="178" spans="1:8" ht="27.75" hidden="1">
      <c r="A178" s="201" t="s">
        <v>237</v>
      </c>
      <c r="B178" s="150" t="s">
        <v>583</v>
      </c>
      <c r="C178" s="150" t="s">
        <v>589</v>
      </c>
      <c r="D178" s="150" t="s">
        <v>238</v>
      </c>
      <c r="E178" s="150"/>
      <c r="F178" s="71">
        <f t="shared" si="26"/>
        <v>0</v>
      </c>
      <c r="G178" s="71">
        <f t="shared" si="27"/>
        <v>0</v>
      </c>
      <c r="H178" s="71">
        <f t="shared" si="27"/>
        <v>0</v>
      </c>
    </row>
    <row r="179" spans="1:8" ht="54" hidden="1">
      <c r="A179" s="199" t="s">
        <v>195</v>
      </c>
      <c r="B179" s="202" t="s">
        <v>583</v>
      </c>
      <c r="C179" s="202" t="s">
        <v>589</v>
      </c>
      <c r="D179" s="202" t="s">
        <v>196</v>
      </c>
      <c r="E179" s="150"/>
      <c r="F179" s="71">
        <f t="shared" si="26"/>
        <v>0</v>
      </c>
      <c r="G179" s="71">
        <f t="shared" si="27"/>
        <v>0</v>
      </c>
      <c r="H179" s="71">
        <f t="shared" si="27"/>
        <v>0</v>
      </c>
    </row>
    <row r="180" spans="1:8" ht="27" hidden="1">
      <c r="A180" s="150" t="s">
        <v>622</v>
      </c>
      <c r="B180" s="202" t="s">
        <v>583</v>
      </c>
      <c r="C180" s="202" t="s">
        <v>589</v>
      </c>
      <c r="D180" s="202" t="s">
        <v>196</v>
      </c>
      <c r="E180" s="150" t="s">
        <v>567</v>
      </c>
      <c r="F180" s="71"/>
      <c r="G180" s="71"/>
      <c r="H180" s="71"/>
    </row>
    <row r="181" spans="1:8" ht="15">
      <c r="A181" s="49" t="s">
        <v>562</v>
      </c>
      <c r="B181" s="210" t="s">
        <v>584</v>
      </c>
      <c r="C181" s="211"/>
      <c r="D181" s="211"/>
      <c r="E181" s="45"/>
      <c r="F181" s="59">
        <f>F182+F187+F193</f>
        <v>5827.673</v>
      </c>
      <c r="G181" s="59">
        <f>G182+G187+G193</f>
        <v>8577.429</v>
      </c>
      <c r="H181" s="59">
        <f>H182+H187+H193</f>
        <v>6572.651</v>
      </c>
    </row>
    <row r="182" spans="1:8" ht="15" hidden="1">
      <c r="A182" s="140" t="s">
        <v>330</v>
      </c>
      <c r="B182" s="140" t="s">
        <v>584</v>
      </c>
      <c r="C182" s="140" t="s">
        <v>590</v>
      </c>
      <c r="D182" s="203"/>
      <c r="E182" s="203"/>
      <c r="F182" s="157">
        <f aca="true" t="shared" si="28" ref="F182:H185">F183</f>
        <v>0</v>
      </c>
      <c r="G182" s="157">
        <f t="shared" si="28"/>
        <v>0</v>
      </c>
      <c r="H182" s="157">
        <f t="shared" si="28"/>
        <v>0</v>
      </c>
    </row>
    <row r="183" spans="1:8" ht="73.5" customHeight="1" hidden="1">
      <c r="A183" s="205" t="s">
        <v>379</v>
      </c>
      <c r="B183" s="140" t="s">
        <v>584</v>
      </c>
      <c r="C183" s="140" t="s">
        <v>590</v>
      </c>
      <c r="D183" s="204" t="s">
        <v>380</v>
      </c>
      <c r="E183" s="204"/>
      <c r="F183" s="157">
        <f>F184</f>
        <v>0</v>
      </c>
      <c r="G183" s="157">
        <f t="shared" si="28"/>
        <v>0</v>
      </c>
      <c r="H183" s="157">
        <f t="shared" si="28"/>
        <v>0</v>
      </c>
    </row>
    <row r="184" spans="1:8" ht="96" customHeight="1" hidden="1">
      <c r="A184" s="201" t="s">
        <v>382</v>
      </c>
      <c r="B184" s="150" t="s">
        <v>584</v>
      </c>
      <c r="C184" s="150" t="s">
        <v>590</v>
      </c>
      <c r="D184" s="206" t="s">
        <v>383</v>
      </c>
      <c r="E184" s="206"/>
      <c r="F184" s="159">
        <f>F185</f>
        <v>0</v>
      </c>
      <c r="G184" s="159">
        <f t="shared" si="28"/>
        <v>0</v>
      </c>
      <c r="H184" s="159">
        <f t="shared" si="28"/>
        <v>0</v>
      </c>
    </row>
    <row r="185" spans="1:8" ht="28.5" customHeight="1" hidden="1">
      <c r="A185" s="201" t="s">
        <v>283</v>
      </c>
      <c r="B185" s="150" t="s">
        <v>584</v>
      </c>
      <c r="C185" s="150" t="s">
        <v>590</v>
      </c>
      <c r="D185" s="206" t="s">
        <v>197</v>
      </c>
      <c r="E185" s="206"/>
      <c r="F185" s="159">
        <f t="shared" si="28"/>
        <v>0</v>
      </c>
      <c r="G185" s="159">
        <f t="shared" si="28"/>
        <v>0</v>
      </c>
      <c r="H185" s="159">
        <f t="shared" si="28"/>
        <v>0</v>
      </c>
    </row>
    <row r="186" spans="1:8" ht="15" hidden="1">
      <c r="A186" s="344" t="s">
        <v>505</v>
      </c>
      <c r="B186" s="150" t="s">
        <v>584</v>
      </c>
      <c r="C186" s="150" t="s">
        <v>590</v>
      </c>
      <c r="D186" s="206" t="s">
        <v>197</v>
      </c>
      <c r="E186" s="206" t="s">
        <v>506</v>
      </c>
      <c r="F186" s="71"/>
      <c r="G186" s="71"/>
      <c r="H186" s="71"/>
    </row>
    <row r="187" spans="1:8" ht="20.25" customHeight="1">
      <c r="A187" s="289" t="s">
        <v>338</v>
      </c>
      <c r="B187" s="49" t="s">
        <v>584</v>
      </c>
      <c r="C187" s="49" t="s">
        <v>589</v>
      </c>
      <c r="D187" s="63"/>
      <c r="E187" s="63"/>
      <c r="F187" s="50">
        <f aca="true" t="shared" si="29" ref="F187:H190">F188</f>
        <v>5702.673</v>
      </c>
      <c r="G187" s="157">
        <f t="shared" si="29"/>
        <v>8427.429</v>
      </c>
      <c r="H187" s="157">
        <f t="shared" si="29"/>
        <v>6402.651</v>
      </c>
    </row>
    <row r="188" spans="1:8" ht="90.75" customHeight="1">
      <c r="A188" s="228" t="s">
        <v>141</v>
      </c>
      <c r="B188" s="47" t="s">
        <v>584</v>
      </c>
      <c r="C188" s="47" t="s">
        <v>589</v>
      </c>
      <c r="D188" s="267" t="s">
        <v>380</v>
      </c>
      <c r="E188" s="267"/>
      <c r="F188" s="48">
        <f>F189</f>
        <v>5702.673</v>
      </c>
      <c r="G188" s="48">
        <f t="shared" si="29"/>
        <v>8427.429</v>
      </c>
      <c r="H188" s="48">
        <f t="shared" si="29"/>
        <v>6402.651</v>
      </c>
    </row>
    <row r="189" spans="1:8" ht="98.25" customHeight="1">
      <c r="A189" s="227" t="s">
        <v>680</v>
      </c>
      <c r="B189" s="45" t="s">
        <v>584</v>
      </c>
      <c r="C189" s="45" t="s">
        <v>589</v>
      </c>
      <c r="D189" s="56" t="s">
        <v>198</v>
      </c>
      <c r="E189" s="56"/>
      <c r="F189" s="46">
        <f>F190</f>
        <v>5702.673</v>
      </c>
      <c r="G189" s="46">
        <f>G190</f>
        <v>8427.429</v>
      </c>
      <c r="H189" s="46">
        <f>H190</f>
        <v>6402.651</v>
      </c>
    </row>
    <row r="190" spans="1:8" ht="40.5" customHeight="1">
      <c r="A190" s="322" t="s">
        <v>565</v>
      </c>
      <c r="B190" s="55" t="s">
        <v>584</v>
      </c>
      <c r="C190" s="55" t="s">
        <v>589</v>
      </c>
      <c r="D190" s="272" t="s">
        <v>199</v>
      </c>
      <c r="E190" s="272"/>
      <c r="F190" s="243">
        <f>F191+F192</f>
        <v>5702.673</v>
      </c>
      <c r="G190" s="243">
        <f t="shared" si="29"/>
        <v>8427.429</v>
      </c>
      <c r="H190" s="243">
        <f t="shared" si="29"/>
        <v>6402.651</v>
      </c>
    </row>
    <row r="191" spans="1:8" ht="27">
      <c r="A191" s="45" t="s">
        <v>622</v>
      </c>
      <c r="B191" s="45" t="s">
        <v>584</v>
      </c>
      <c r="C191" s="45" t="s">
        <v>589</v>
      </c>
      <c r="D191" s="56" t="s">
        <v>199</v>
      </c>
      <c r="E191" s="56" t="s">
        <v>567</v>
      </c>
      <c r="F191" s="53">
        <v>3457.673</v>
      </c>
      <c r="G191" s="53">
        <v>8427.429</v>
      </c>
      <c r="H191" s="53">
        <v>6402.651</v>
      </c>
    </row>
    <row r="192" spans="1:8" ht="15">
      <c r="A192" s="230" t="s">
        <v>357</v>
      </c>
      <c r="B192" s="45" t="s">
        <v>584</v>
      </c>
      <c r="C192" s="45" t="s">
        <v>589</v>
      </c>
      <c r="D192" s="56" t="s">
        <v>199</v>
      </c>
      <c r="E192" s="56" t="s">
        <v>569</v>
      </c>
      <c r="F192" s="53">
        <v>2245</v>
      </c>
      <c r="G192" s="53"/>
      <c r="H192" s="53"/>
    </row>
    <row r="193" spans="1:8" ht="28.5">
      <c r="A193" s="57" t="s">
        <v>563</v>
      </c>
      <c r="B193" s="49" t="s">
        <v>584</v>
      </c>
      <c r="C193" s="49" t="s">
        <v>564</v>
      </c>
      <c r="D193" s="63"/>
      <c r="E193" s="63"/>
      <c r="F193" s="50">
        <f>F194+F198</f>
        <v>125</v>
      </c>
      <c r="G193" s="50">
        <f aca="true" t="shared" si="30" ref="G193:H196">G194</f>
        <v>150</v>
      </c>
      <c r="H193" s="50">
        <f t="shared" si="30"/>
        <v>170</v>
      </c>
    </row>
    <row r="194" spans="1:8" ht="85.5">
      <c r="A194" s="228" t="s">
        <v>141</v>
      </c>
      <c r="B194" s="47" t="s">
        <v>584</v>
      </c>
      <c r="C194" s="47" t="s">
        <v>564</v>
      </c>
      <c r="D194" s="267" t="s">
        <v>380</v>
      </c>
      <c r="E194" s="56"/>
      <c r="F194" s="46">
        <f>F195</f>
        <v>120</v>
      </c>
      <c r="G194" s="46">
        <f t="shared" si="30"/>
        <v>150</v>
      </c>
      <c r="H194" s="46">
        <f t="shared" si="30"/>
        <v>170</v>
      </c>
    </row>
    <row r="195" spans="1:8" ht="95.25">
      <c r="A195" s="227" t="s">
        <v>636</v>
      </c>
      <c r="B195" s="45" t="s">
        <v>584</v>
      </c>
      <c r="C195" s="45" t="s">
        <v>564</v>
      </c>
      <c r="D195" s="56" t="s">
        <v>198</v>
      </c>
      <c r="E195" s="56"/>
      <c r="F195" s="46">
        <f>F196</f>
        <v>120</v>
      </c>
      <c r="G195" s="46">
        <f t="shared" si="30"/>
        <v>150</v>
      </c>
      <c r="H195" s="46">
        <f t="shared" si="30"/>
        <v>170</v>
      </c>
    </row>
    <row r="196" spans="1:8" ht="40.5">
      <c r="A196" s="55" t="s">
        <v>301</v>
      </c>
      <c r="B196" s="55" t="s">
        <v>584</v>
      </c>
      <c r="C196" s="55" t="s">
        <v>564</v>
      </c>
      <c r="D196" s="272" t="s">
        <v>200</v>
      </c>
      <c r="E196" s="272"/>
      <c r="F196" s="273">
        <f>F197</f>
        <v>120</v>
      </c>
      <c r="G196" s="273">
        <f t="shared" si="30"/>
        <v>150</v>
      </c>
      <c r="H196" s="273">
        <f t="shared" si="30"/>
        <v>170</v>
      </c>
    </row>
    <row r="197" spans="1:8" ht="27">
      <c r="A197" s="45" t="s">
        <v>622</v>
      </c>
      <c r="B197" s="45" t="s">
        <v>584</v>
      </c>
      <c r="C197" s="45" t="s">
        <v>564</v>
      </c>
      <c r="D197" s="56" t="s">
        <v>200</v>
      </c>
      <c r="E197" s="56" t="s">
        <v>567</v>
      </c>
      <c r="F197" s="53">
        <v>120</v>
      </c>
      <c r="G197" s="53">
        <v>150</v>
      </c>
      <c r="H197" s="53">
        <v>170</v>
      </c>
    </row>
    <row r="198" spans="1:8" ht="67.5">
      <c r="A198" s="238" t="s">
        <v>189</v>
      </c>
      <c r="B198" s="47" t="s">
        <v>584</v>
      </c>
      <c r="C198" s="47" t="s">
        <v>564</v>
      </c>
      <c r="D198" s="47" t="s">
        <v>398</v>
      </c>
      <c r="E198" s="47"/>
      <c r="F198" s="48">
        <f>F199</f>
        <v>5</v>
      </c>
      <c r="G198" s="53"/>
      <c r="H198" s="53"/>
    </row>
    <row r="199" spans="1:8" ht="81.75">
      <c r="A199" s="256" t="s">
        <v>399</v>
      </c>
      <c r="B199" s="45" t="s">
        <v>584</v>
      </c>
      <c r="C199" s="45" t="s">
        <v>564</v>
      </c>
      <c r="D199" s="45" t="s">
        <v>91</v>
      </c>
      <c r="E199" s="45"/>
      <c r="F199" s="46">
        <f>F200</f>
        <v>5</v>
      </c>
      <c r="G199" s="53"/>
      <c r="H199" s="53"/>
    </row>
    <row r="200" spans="1:8" ht="40.5">
      <c r="A200" s="45" t="s">
        <v>219</v>
      </c>
      <c r="B200" s="45" t="s">
        <v>584</v>
      </c>
      <c r="C200" s="45" t="s">
        <v>564</v>
      </c>
      <c r="D200" s="45" t="s">
        <v>190</v>
      </c>
      <c r="E200" s="45"/>
      <c r="F200" s="46">
        <f>F201</f>
        <v>5</v>
      </c>
      <c r="G200" s="53"/>
      <c r="H200" s="53"/>
    </row>
    <row r="201" spans="1:8" ht="27">
      <c r="A201" s="45" t="s">
        <v>622</v>
      </c>
      <c r="B201" s="45" t="s">
        <v>584</v>
      </c>
      <c r="C201" s="45" t="s">
        <v>564</v>
      </c>
      <c r="D201" s="45" t="s">
        <v>190</v>
      </c>
      <c r="E201" s="45" t="s">
        <v>567</v>
      </c>
      <c r="F201" s="53">
        <v>5</v>
      </c>
      <c r="G201" s="53"/>
      <c r="H201" s="53"/>
    </row>
    <row r="202" spans="1:8" ht="18.75" customHeight="1">
      <c r="A202" s="49" t="s">
        <v>532</v>
      </c>
      <c r="B202" s="49" t="s">
        <v>524</v>
      </c>
      <c r="C202" s="49"/>
      <c r="D202" s="63"/>
      <c r="E202" s="63"/>
      <c r="F202" s="50">
        <f>F203+F212</f>
        <v>1723.4</v>
      </c>
      <c r="G202" s="50">
        <f>G212</f>
        <v>464</v>
      </c>
      <c r="H202" s="50">
        <f>H212</f>
        <v>472</v>
      </c>
    </row>
    <row r="203" spans="1:8" ht="16.5" customHeight="1">
      <c r="A203" s="49" t="s">
        <v>669</v>
      </c>
      <c r="B203" s="49" t="s">
        <v>524</v>
      </c>
      <c r="C203" s="49" t="s">
        <v>643</v>
      </c>
      <c r="D203" s="63"/>
      <c r="E203" s="63"/>
      <c r="F203" s="50">
        <f>F204+F208</f>
        <v>1178</v>
      </c>
      <c r="G203" s="50"/>
      <c r="H203" s="50"/>
    </row>
    <row r="204" spans="1:8" ht="59.25" customHeight="1">
      <c r="A204" s="49" t="s">
        <v>670</v>
      </c>
      <c r="B204" s="49" t="s">
        <v>524</v>
      </c>
      <c r="C204" s="49" t="s">
        <v>643</v>
      </c>
      <c r="D204" s="63" t="s">
        <v>672</v>
      </c>
      <c r="E204" s="63"/>
      <c r="F204" s="50">
        <f>F205</f>
        <v>904</v>
      </c>
      <c r="G204" s="50"/>
      <c r="H204" s="50"/>
    </row>
    <row r="205" spans="1:8" ht="83.25" customHeight="1">
      <c r="A205" s="350" t="s">
        <v>671</v>
      </c>
      <c r="B205" s="45" t="s">
        <v>524</v>
      </c>
      <c r="C205" s="45" t="s">
        <v>643</v>
      </c>
      <c r="D205" s="56" t="s">
        <v>673</v>
      </c>
      <c r="E205" s="56"/>
      <c r="F205" s="46">
        <f>F206</f>
        <v>904</v>
      </c>
      <c r="G205" s="50"/>
      <c r="H205" s="50"/>
    </row>
    <row r="206" spans="1:8" ht="42.75" customHeight="1">
      <c r="A206" s="227" t="s">
        <v>662</v>
      </c>
      <c r="B206" s="45" t="s">
        <v>524</v>
      </c>
      <c r="C206" s="45" t="s">
        <v>643</v>
      </c>
      <c r="D206" s="56" t="s">
        <v>687</v>
      </c>
      <c r="E206" s="56"/>
      <c r="F206" s="46">
        <f>F207</f>
        <v>904</v>
      </c>
      <c r="G206" s="50"/>
      <c r="H206" s="50"/>
    </row>
    <row r="207" spans="1:8" ht="21" customHeight="1">
      <c r="A207" s="230" t="s">
        <v>357</v>
      </c>
      <c r="B207" s="45" t="s">
        <v>524</v>
      </c>
      <c r="C207" s="45" t="s">
        <v>643</v>
      </c>
      <c r="D207" s="56" t="s">
        <v>687</v>
      </c>
      <c r="E207" s="56" t="s">
        <v>569</v>
      </c>
      <c r="F207" s="46">
        <v>904</v>
      </c>
      <c r="G207" s="50"/>
      <c r="H207" s="50"/>
    </row>
    <row r="208" spans="1:8" ht="29.25" customHeight="1">
      <c r="A208" s="330" t="s">
        <v>220</v>
      </c>
      <c r="B208" s="49" t="s">
        <v>524</v>
      </c>
      <c r="C208" s="49" t="s">
        <v>643</v>
      </c>
      <c r="D208" s="63" t="s">
        <v>236</v>
      </c>
      <c r="E208" s="63"/>
      <c r="F208" s="50">
        <f>F209</f>
        <v>274</v>
      </c>
      <c r="G208" s="50"/>
      <c r="H208" s="50"/>
    </row>
    <row r="209" spans="1:8" ht="29.25" customHeight="1">
      <c r="A209" s="375" t="s">
        <v>237</v>
      </c>
      <c r="B209" s="45" t="s">
        <v>524</v>
      </c>
      <c r="C209" s="45" t="s">
        <v>643</v>
      </c>
      <c r="D209" s="56" t="s">
        <v>238</v>
      </c>
      <c r="E209" s="56"/>
      <c r="F209" s="46">
        <f>F210</f>
        <v>274</v>
      </c>
      <c r="G209" s="50"/>
      <c r="H209" s="50"/>
    </row>
    <row r="210" spans="1:8" ht="39.75" customHeight="1">
      <c r="A210" s="227" t="s">
        <v>662</v>
      </c>
      <c r="B210" s="45" t="s">
        <v>524</v>
      </c>
      <c r="C210" s="45" t="s">
        <v>643</v>
      </c>
      <c r="D210" s="56" t="s">
        <v>686</v>
      </c>
      <c r="E210" s="56"/>
      <c r="F210" s="46">
        <f>F211</f>
        <v>274</v>
      </c>
      <c r="G210" s="50"/>
      <c r="H210" s="50"/>
    </row>
    <row r="211" spans="1:8" ht="15" customHeight="1">
      <c r="A211" s="230" t="s">
        <v>357</v>
      </c>
      <c r="B211" s="45" t="s">
        <v>524</v>
      </c>
      <c r="C211" s="45" t="s">
        <v>643</v>
      </c>
      <c r="D211" s="56" t="s">
        <v>686</v>
      </c>
      <c r="E211" s="56" t="s">
        <v>569</v>
      </c>
      <c r="F211" s="46">
        <v>274</v>
      </c>
      <c r="G211" s="50"/>
      <c r="H211" s="50"/>
    </row>
    <row r="212" spans="1:8" ht="19.5" customHeight="1">
      <c r="A212" s="47" t="s">
        <v>533</v>
      </c>
      <c r="B212" s="47" t="s">
        <v>524</v>
      </c>
      <c r="C212" s="47" t="s">
        <v>583</v>
      </c>
      <c r="D212" s="267"/>
      <c r="E212" s="267"/>
      <c r="F212" s="48">
        <f>F213+F225</f>
        <v>545.4</v>
      </c>
      <c r="G212" s="48">
        <f>G213</f>
        <v>464</v>
      </c>
      <c r="H212" s="48">
        <f>H213</f>
        <v>472</v>
      </c>
    </row>
    <row r="213" spans="1:8" ht="39.75" customHeight="1">
      <c r="A213" s="225" t="s">
        <v>140</v>
      </c>
      <c r="B213" s="47" t="s">
        <v>524</v>
      </c>
      <c r="C213" s="47" t="s">
        <v>583</v>
      </c>
      <c r="D213" s="267" t="s">
        <v>367</v>
      </c>
      <c r="E213" s="267"/>
      <c r="F213" s="50">
        <f>F214</f>
        <v>400</v>
      </c>
      <c r="G213" s="46">
        <f aca="true" t="shared" si="31" ref="G213:H215">G214</f>
        <v>464</v>
      </c>
      <c r="H213" s="46">
        <f t="shared" si="31"/>
        <v>472</v>
      </c>
    </row>
    <row r="214" spans="1:8" ht="44.25" customHeight="1">
      <c r="A214" s="268" t="s">
        <v>368</v>
      </c>
      <c r="B214" s="45" t="s">
        <v>524</v>
      </c>
      <c r="C214" s="45" t="s">
        <v>583</v>
      </c>
      <c r="D214" s="56" t="s">
        <v>86</v>
      </c>
      <c r="E214" s="56"/>
      <c r="F214" s="46">
        <f>F215+F217</f>
        <v>400</v>
      </c>
      <c r="G214" s="46">
        <f>G215+G217</f>
        <v>464</v>
      </c>
      <c r="H214" s="46">
        <f>H215+H217</f>
        <v>472</v>
      </c>
    </row>
    <row r="215" spans="1:8" ht="29.25" customHeight="1">
      <c r="A215" s="244" t="s">
        <v>172</v>
      </c>
      <c r="B215" s="224" t="s">
        <v>524</v>
      </c>
      <c r="C215" s="224" t="s">
        <v>583</v>
      </c>
      <c r="D215" s="269" t="s">
        <v>201</v>
      </c>
      <c r="E215" s="269"/>
      <c r="F215" s="76">
        <f>F216</f>
        <v>350</v>
      </c>
      <c r="G215" s="76">
        <f t="shared" si="31"/>
        <v>404</v>
      </c>
      <c r="H215" s="76">
        <f t="shared" si="31"/>
        <v>412</v>
      </c>
    </row>
    <row r="216" spans="1:8" ht="15.75" customHeight="1">
      <c r="A216" s="230" t="s">
        <v>357</v>
      </c>
      <c r="B216" s="45" t="s">
        <v>524</v>
      </c>
      <c r="C216" s="45" t="s">
        <v>583</v>
      </c>
      <c r="D216" s="269" t="s">
        <v>201</v>
      </c>
      <c r="E216" s="56" t="s">
        <v>569</v>
      </c>
      <c r="F216" s="46">
        <v>350</v>
      </c>
      <c r="G216" s="46">
        <v>404</v>
      </c>
      <c r="H216" s="46">
        <v>412</v>
      </c>
    </row>
    <row r="217" spans="1:8" ht="44.25" customHeight="1">
      <c r="A217" s="244" t="s">
        <v>173</v>
      </c>
      <c r="B217" s="45" t="s">
        <v>524</v>
      </c>
      <c r="C217" s="45" t="s">
        <v>583</v>
      </c>
      <c r="D217" s="56" t="s">
        <v>202</v>
      </c>
      <c r="E217" s="56"/>
      <c r="F217" s="46">
        <f>F218+F219</f>
        <v>50</v>
      </c>
      <c r="G217" s="46">
        <f>G218+G219</f>
        <v>60</v>
      </c>
      <c r="H217" s="46">
        <f>H218+H219</f>
        <v>60</v>
      </c>
    </row>
    <row r="218" spans="1:8" ht="27" hidden="1">
      <c r="A218" s="45" t="s">
        <v>566</v>
      </c>
      <c r="B218" s="45" t="s">
        <v>524</v>
      </c>
      <c r="C218" s="45" t="s">
        <v>583</v>
      </c>
      <c r="D218" s="56" t="s">
        <v>295</v>
      </c>
      <c r="E218" s="45" t="s">
        <v>567</v>
      </c>
      <c r="F218" s="53"/>
      <c r="G218" s="53"/>
      <c r="H218" s="53"/>
    </row>
    <row r="219" spans="1:8" ht="19.5" customHeight="1">
      <c r="A219" s="45" t="s">
        <v>611</v>
      </c>
      <c r="B219" s="45" t="s">
        <v>524</v>
      </c>
      <c r="C219" s="45" t="s">
        <v>583</v>
      </c>
      <c r="D219" s="56" t="s">
        <v>203</v>
      </c>
      <c r="E219" s="56" t="s">
        <v>561</v>
      </c>
      <c r="F219" s="53">
        <v>50</v>
      </c>
      <c r="G219" s="53">
        <v>60</v>
      </c>
      <c r="H219" s="53">
        <v>60</v>
      </c>
    </row>
    <row r="220" spans="1:8" ht="61.5" customHeight="1" hidden="1">
      <c r="A220" s="49"/>
      <c r="B220" s="49"/>
      <c r="C220" s="49"/>
      <c r="D220" s="63"/>
      <c r="E220" s="63"/>
      <c r="F220" s="59"/>
      <c r="G220" s="53"/>
      <c r="H220" s="53"/>
    </row>
    <row r="221" spans="1:8" ht="19.5" customHeight="1" hidden="1">
      <c r="A221" s="350"/>
      <c r="B221" s="45"/>
      <c r="C221" s="45"/>
      <c r="D221" s="56"/>
      <c r="E221" s="56"/>
      <c r="F221" s="53"/>
      <c r="G221" s="53"/>
      <c r="H221" s="53"/>
    </row>
    <row r="222" spans="1:8" ht="19.5" customHeight="1" hidden="1">
      <c r="A222" s="230"/>
      <c r="B222" s="45"/>
      <c r="C222" s="45"/>
      <c r="D222" s="56"/>
      <c r="E222" s="56"/>
      <c r="F222" s="53"/>
      <c r="G222" s="53"/>
      <c r="H222" s="53"/>
    </row>
    <row r="223" spans="1:8" ht="19.5" customHeight="1" hidden="1">
      <c r="A223" s="45"/>
      <c r="B223" s="45"/>
      <c r="C223" s="45"/>
      <c r="D223" s="56"/>
      <c r="E223" s="56"/>
      <c r="F223" s="53"/>
      <c r="G223" s="53"/>
      <c r="H223" s="53"/>
    </row>
    <row r="224" spans="1:8" ht="19.5" customHeight="1" hidden="1">
      <c r="A224" s="45"/>
      <c r="B224" s="45"/>
      <c r="C224" s="45"/>
      <c r="D224" s="56"/>
      <c r="E224" s="56"/>
      <c r="F224" s="53"/>
      <c r="G224" s="53"/>
      <c r="H224" s="53"/>
    </row>
    <row r="225" spans="1:8" ht="66.75" customHeight="1">
      <c r="A225" s="376" t="s">
        <v>688</v>
      </c>
      <c r="B225" s="49" t="s">
        <v>690</v>
      </c>
      <c r="C225" s="49" t="s">
        <v>583</v>
      </c>
      <c r="D225" s="63" t="s">
        <v>475</v>
      </c>
      <c r="E225" s="63"/>
      <c r="F225" s="59">
        <f>F226</f>
        <v>145.4</v>
      </c>
      <c r="G225" s="53"/>
      <c r="H225" s="53"/>
    </row>
    <row r="226" spans="1:8" ht="99.75" customHeight="1">
      <c r="A226" s="264" t="s">
        <v>691</v>
      </c>
      <c r="B226" s="45" t="s">
        <v>524</v>
      </c>
      <c r="C226" s="45" t="s">
        <v>583</v>
      </c>
      <c r="D226" s="56" t="s">
        <v>689</v>
      </c>
      <c r="E226" s="56"/>
      <c r="F226" s="53">
        <f>F227+F229</f>
        <v>145.4</v>
      </c>
      <c r="G226" s="53"/>
      <c r="H226" s="53"/>
    </row>
    <row r="227" spans="1:8" ht="19.5" customHeight="1">
      <c r="A227" s="45" t="s">
        <v>692</v>
      </c>
      <c r="B227" s="45" t="s">
        <v>524</v>
      </c>
      <c r="C227" s="45" t="s">
        <v>583</v>
      </c>
      <c r="D227" s="56" t="s">
        <v>693</v>
      </c>
      <c r="E227" s="56"/>
      <c r="F227" s="53">
        <f>F228</f>
        <v>100.5</v>
      </c>
      <c r="G227" s="53"/>
      <c r="H227" s="53"/>
    </row>
    <row r="228" spans="1:8" ht="19.5" customHeight="1">
      <c r="A228" s="45" t="s">
        <v>611</v>
      </c>
      <c r="B228" s="45" t="s">
        <v>524</v>
      </c>
      <c r="C228" s="45" t="s">
        <v>583</v>
      </c>
      <c r="D228" s="56" t="s">
        <v>693</v>
      </c>
      <c r="E228" s="56" t="s">
        <v>569</v>
      </c>
      <c r="F228" s="53">
        <v>100.5</v>
      </c>
      <c r="G228" s="53"/>
      <c r="H228" s="53"/>
    </row>
    <row r="229" spans="1:8" ht="31.5" customHeight="1">
      <c r="A229" s="45" t="s">
        <v>694</v>
      </c>
      <c r="B229" s="45" t="s">
        <v>524</v>
      </c>
      <c r="C229" s="45" t="s">
        <v>583</v>
      </c>
      <c r="D229" s="56" t="s">
        <v>695</v>
      </c>
      <c r="E229" s="56"/>
      <c r="F229" s="53">
        <f>F230</f>
        <v>44.9</v>
      </c>
      <c r="G229" s="53"/>
      <c r="H229" s="53"/>
    </row>
    <row r="230" spans="1:8" ht="19.5" customHeight="1">
      <c r="A230" s="45" t="s">
        <v>611</v>
      </c>
      <c r="B230" s="45" t="s">
        <v>524</v>
      </c>
      <c r="C230" s="45" t="s">
        <v>583</v>
      </c>
      <c r="D230" s="56" t="s">
        <v>695</v>
      </c>
      <c r="E230" s="56" t="s">
        <v>569</v>
      </c>
      <c r="F230" s="53">
        <v>44.9</v>
      </c>
      <c r="G230" s="53"/>
      <c r="H230" s="53"/>
    </row>
    <row r="231" spans="1:8" ht="15">
      <c r="A231" s="49" t="s">
        <v>495</v>
      </c>
      <c r="B231" s="49" t="s">
        <v>587</v>
      </c>
      <c r="C231" s="49"/>
      <c r="D231" s="49"/>
      <c r="E231" s="49"/>
      <c r="F231" s="50">
        <f>F232+F251+F317+F326</f>
        <v>219545.94399999996</v>
      </c>
      <c r="G231" s="50">
        <f>G232+G251+G317+G326</f>
        <v>216014.24599999998</v>
      </c>
      <c r="H231" s="50">
        <f>H232+H251+H317+H326</f>
        <v>180789.597</v>
      </c>
    </row>
    <row r="232" spans="1:8" ht="15">
      <c r="A232" s="49" t="s">
        <v>496</v>
      </c>
      <c r="B232" s="49" t="s">
        <v>587</v>
      </c>
      <c r="C232" s="49" t="s">
        <v>642</v>
      </c>
      <c r="D232" s="49"/>
      <c r="E232" s="49"/>
      <c r="F232" s="50">
        <f>F233+F247</f>
        <v>26418.729</v>
      </c>
      <c r="G232" s="50">
        <f>G233+G247</f>
        <v>22418.729</v>
      </c>
      <c r="H232" s="50">
        <f>H233+H247</f>
        <v>22418.729</v>
      </c>
    </row>
    <row r="233" spans="1:8" ht="46.5" customHeight="1">
      <c r="A233" s="228" t="s">
        <v>136</v>
      </c>
      <c r="B233" s="47" t="s">
        <v>587</v>
      </c>
      <c r="C233" s="47" t="s">
        <v>642</v>
      </c>
      <c r="D233" s="47" t="s">
        <v>476</v>
      </c>
      <c r="E233" s="47"/>
      <c r="F233" s="229">
        <f>F234</f>
        <v>26418.729</v>
      </c>
      <c r="G233" s="229">
        <f>G234</f>
        <v>22418.729</v>
      </c>
      <c r="H233" s="229">
        <f>H234</f>
        <v>22418.729</v>
      </c>
    </row>
    <row r="234" spans="1:8" ht="71.25">
      <c r="A234" s="228" t="s">
        <v>256</v>
      </c>
      <c r="B234" s="45" t="s">
        <v>587</v>
      </c>
      <c r="C234" s="45" t="s">
        <v>642</v>
      </c>
      <c r="D234" s="45" t="s">
        <v>257</v>
      </c>
      <c r="E234" s="45"/>
      <c r="F234" s="76">
        <f>F235+F241+F244</f>
        <v>26418.729</v>
      </c>
      <c r="G234" s="76">
        <f>G235+G241+G244</f>
        <v>22418.729</v>
      </c>
      <c r="H234" s="76">
        <f>H235+H241+H244</f>
        <v>22418.729</v>
      </c>
    </row>
    <row r="235" spans="1:8" ht="41.25">
      <c r="A235" s="258" t="s">
        <v>303</v>
      </c>
      <c r="B235" s="55" t="s">
        <v>587</v>
      </c>
      <c r="C235" s="55" t="s">
        <v>642</v>
      </c>
      <c r="D235" s="55" t="s">
        <v>258</v>
      </c>
      <c r="E235" s="55"/>
      <c r="F235" s="236">
        <f>F236+F237+F239+F238</f>
        <v>14156</v>
      </c>
      <c r="G235" s="236">
        <f>G236+G237+G239+G238</f>
        <v>14156</v>
      </c>
      <c r="H235" s="236">
        <f>H236+H237+H239+H238</f>
        <v>14156</v>
      </c>
    </row>
    <row r="236" spans="1:8" ht="81">
      <c r="A236" s="45" t="s">
        <v>621</v>
      </c>
      <c r="B236" s="45" t="s">
        <v>587</v>
      </c>
      <c r="C236" s="45" t="s">
        <v>642</v>
      </c>
      <c r="D236" s="45" t="s">
        <v>258</v>
      </c>
      <c r="E236" s="45" t="s">
        <v>507</v>
      </c>
      <c r="F236" s="76">
        <v>3621</v>
      </c>
      <c r="G236" s="76">
        <v>3621</v>
      </c>
      <c r="H236" s="76">
        <v>3621</v>
      </c>
    </row>
    <row r="237" spans="1:8" ht="27">
      <c r="A237" s="45" t="s">
        <v>622</v>
      </c>
      <c r="B237" s="45" t="s">
        <v>587</v>
      </c>
      <c r="C237" s="45" t="s">
        <v>642</v>
      </c>
      <c r="D237" s="45" t="s">
        <v>258</v>
      </c>
      <c r="E237" s="45" t="s">
        <v>567</v>
      </c>
      <c r="F237" s="76">
        <v>8750</v>
      </c>
      <c r="G237" s="76">
        <v>8750</v>
      </c>
      <c r="H237" s="76">
        <v>8750</v>
      </c>
    </row>
    <row r="238" spans="1:8" ht="15">
      <c r="A238" s="45" t="s">
        <v>611</v>
      </c>
      <c r="B238" s="45" t="s">
        <v>587</v>
      </c>
      <c r="C238" s="45" t="s">
        <v>642</v>
      </c>
      <c r="D238" s="45" t="s">
        <v>258</v>
      </c>
      <c r="E238" s="45" t="s">
        <v>561</v>
      </c>
      <c r="F238" s="76"/>
      <c r="G238" s="76"/>
      <c r="H238" s="76"/>
    </row>
    <row r="239" spans="1:8" ht="15">
      <c r="A239" s="230" t="s">
        <v>505</v>
      </c>
      <c r="B239" s="45" t="s">
        <v>587</v>
      </c>
      <c r="C239" s="45" t="s">
        <v>642</v>
      </c>
      <c r="D239" s="45" t="s">
        <v>258</v>
      </c>
      <c r="E239" s="45" t="s">
        <v>506</v>
      </c>
      <c r="F239" s="76">
        <v>1785</v>
      </c>
      <c r="G239" s="76">
        <v>1785</v>
      </c>
      <c r="H239" s="76">
        <v>1785</v>
      </c>
    </row>
    <row r="240" spans="1:8" ht="0.75" customHeight="1" hidden="1">
      <c r="A240" s="345" t="s">
        <v>158</v>
      </c>
      <c r="B240" s="140" t="s">
        <v>587</v>
      </c>
      <c r="C240" s="140" t="s">
        <v>642</v>
      </c>
      <c r="D240" s="140" t="s">
        <v>307</v>
      </c>
      <c r="E240" s="140"/>
      <c r="F240" s="141">
        <f>F241</f>
        <v>4000</v>
      </c>
      <c r="G240" s="141">
        <f>G241</f>
        <v>0</v>
      </c>
      <c r="H240" s="141">
        <f>H241</f>
        <v>0</v>
      </c>
    </row>
    <row r="241" spans="1:8" ht="99" customHeight="1">
      <c r="A241" s="280" t="s">
        <v>208</v>
      </c>
      <c r="B241" s="251" t="s">
        <v>587</v>
      </c>
      <c r="C241" s="251" t="s">
        <v>642</v>
      </c>
      <c r="D241" s="251" t="s">
        <v>210</v>
      </c>
      <c r="E241" s="251"/>
      <c r="F241" s="281">
        <f>F243+F242</f>
        <v>4000</v>
      </c>
      <c r="G241" s="281">
        <f>G243+G242</f>
        <v>0</v>
      </c>
      <c r="H241" s="281">
        <f>H243+H242</f>
        <v>0</v>
      </c>
    </row>
    <row r="242" spans="1:8" ht="27">
      <c r="A242" s="45" t="s">
        <v>622</v>
      </c>
      <c r="B242" s="45" t="s">
        <v>587</v>
      </c>
      <c r="C242" s="45" t="s">
        <v>642</v>
      </c>
      <c r="D242" s="251" t="s">
        <v>210</v>
      </c>
      <c r="E242" s="45" t="s">
        <v>567</v>
      </c>
      <c r="F242" s="77"/>
      <c r="G242" s="77"/>
      <c r="H242" s="77"/>
    </row>
    <row r="243" spans="1:8" ht="15">
      <c r="A243" s="45" t="s">
        <v>611</v>
      </c>
      <c r="B243" s="45" t="s">
        <v>587</v>
      </c>
      <c r="C243" s="45" t="s">
        <v>642</v>
      </c>
      <c r="D243" s="251" t="s">
        <v>210</v>
      </c>
      <c r="E243" s="45" t="s">
        <v>561</v>
      </c>
      <c r="F243" s="77">
        <v>4000</v>
      </c>
      <c r="G243" s="77"/>
      <c r="H243" s="77"/>
    </row>
    <row r="244" spans="1:8" ht="121.5" customHeight="1">
      <c r="A244" s="334" t="s">
        <v>231</v>
      </c>
      <c r="B244" s="116" t="s">
        <v>587</v>
      </c>
      <c r="C244" s="116" t="s">
        <v>642</v>
      </c>
      <c r="D244" s="118" t="s">
        <v>260</v>
      </c>
      <c r="E244" s="116"/>
      <c r="F244" s="39">
        <f>F245+F246</f>
        <v>8262.729000000001</v>
      </c>
      <c r="G244" s="38">
        <f>G245+G246</f>
        <v>8262.729000000001</v>
      </c>
      <c r="H244" s="38">
        <f>H245+H246</f>
        <v>8262.729000000001</v>
      </c>
    </row>
    <row r="245" spans="1:8" ht="81">
      <c r="A245" s="116" t="s">
        <v>621</v>
      </c>
      <c r="B245" s="116" t="s">
        <v>587</v>
      </c>
      <c r="C245" s="116" t="s">
        <v>642</v>
      </c>
      <c r="D245" s="118" t="s">
        <v>260</v>
      </c>
      <c r="E245" s="116" t="s">
        <v>507</v>
      </c>
      <c r="F245" s="36">
        <v>8177.091</v>
      </c>
      <c r="G245" s="36">
        <v>8177.091</v>
      </c>
      <c r="H245" s="36">
        <v>8177.091</v>
      </c>
    </row>
    <row r="246" spans="1:8" ht="33" customHeight="1">
      <c r="A246" s="116" t="s">
        <v>622</v>
      </c>
      <c r="B246" s="116" t="s">
        <v>587</v>
      </c>
      <c r="C246" s="116" t="s">
        <v>642</v>
      </c>
      <c r="D246" s="118" t="s">
        <v>260</v>
      </c>
      <c r="E246" s="116" t="s">
        <v>567</v>
      </c>
      <c r="F246" s="36">
        <v>85.638</v>
      </c>
      <c r="G246" s="37">
        <v>85.638</v>
      </c>
      <c r="H246" s="37">
        <v>85.638</v>
      </c>
    </row>
    <row r="247" spans="1:8" ht="88.5" customHeight="1">
      <c r="A247" s="237" t="s">
        <v>160</v>
      </c>
      <c r="B247" s="47" t="s">
        <v>587</v>
      </c>
      <c r="C247" s="47" t="s">
        <v>642</v>
      </c>
      <c r="D247" s="47" t="s">
        <v>275</v>
      </c>
      <c r="E247" s="47"/>
      <c r="F247" s="48">
        <f aca="true" t="shared" si="32" ref="F247:H249">F248</f>
        <v>0</v>
      </c>
      <c r="G247" s="259">
        <f t="shared" si="32"/>
        <v>0</v>
      </c>
      <c r="H247" s="259">
        <f t="shared" si="32"/>
        <v>0</v>
      </c>
    </row>
    <row r="248" spans="1:8" ht="88.5" customHeight="1">
      <c r="A248" s="325" t="s">
        <v>272</v>
      </c>
      <c r="B248" s="47" t="s">
        <v>587</v>
      </c>
      <c r="C248" s="47" t="s">
        <v>642</v>
      </c>
      <c r="D248" s="47" t="s">
        <v>92</v>
      </c>
      <c r="E248" s="47"/>
      <c r="F248" s="48">
        <f t="shared" si="32"/>
        <v>0</v>
      </c>
      <c r="G248" s="259">
        <f t="shared" si="32"/>
        <v>0</v>
      </c>
      <c r="H248" s="259">
        <f t="shared" si="32"/>
        <v>0</v>
      </c>
    </row>
    <row r="249" spans="1:8" ht="15">
      <c r="A249" s="45" t="s">
        <v>296</v>
      </c>
      <c r="B249" s="45" t="s">
        <v>297</v>
      </c>
      <c r="C249" s="45" t="s">
        <v>642</v>
      </c>
      <c r="D249" s="45" t="s">
        <v>273</v>
      </c>
      <c r="E249" s="45"/>
      <c r="F249" s="46">
        <f t="shared" si="32"/>
        <v>0</v>
      </c>
      <c r="G249" s="252">
        <f t="shared" si="32"/>
        <v>0</v>
      </c>
      <c r="H249" s="252">
        <f t="shared" si="32"/>
        <v>0</v>
      </c>
    </row>
    <row r="250" spans="1:8" ht="27">
      <c r="A250" s="45" t="s">
        <v>622</v>
      </c>
      <c r="B250" s="45" t="s">
        <v>587</v>
      </c>
      <c r="C250" s="45" t="s">
        <v>642</v>
      </c>
      <c r="D250" s="45" t="s">
        <v>273</v>
      </c>
      <c r="E250" s="45" t="s">
        <v>567</v>
      </c>
      <c r="F250" s="53"/>
      <c r="G250" s="53"/>
      <c r="H250" s="53"/>
    </row>
    <row r="251" spans="1:8" ht="15">
      <c r="A251" s="49" t="s">
        <v>497</v>
      </c>
      <c r="B251" s="49" t="s">
        <v>587</v>
      </c>
      <c r="C251" s="49" t="s">
        <v>643</v>
      </c>
      <c r="D251" s="49"/>
      <c r="E251" s="49"/>
      <c r="F251" s="50">
        <f>F252+F286+F297+F305+F309+F313+F293+F301</f>
        <v>186650.24899999998</v>
      </c>
      <c r="G251" s="50">
        <f>G252+G286+G297+G305+G309+G313+G293</f>
        <v>187058.55099999998</v>
      </c>
      <c r="H251" s="50">
        <f>H252+H286+H297+H305+H309+H313+H293</f>
        <v>152183.902</v>
      </c>
    </row>
    <row r="252" spans="1:8" ht="59.25" customHeight="1">
      <c r="A252" s="89" t="s">
        <v>136</v>
      </c>
      <c r="B252" s="47" t="s">
        <v>587</v>
      </c>
      <c r="C252" s="47" t="s">
        <v>643</v>
      </c>
      <c r="D252" s="47" t="s">
        <v>476</v>
      </c>
      <c r="E252" s="47"/>
      <c r="F252" s="229">
        <f>F253+F281</f>
        <v>184686.74899999998</v>
      </c>
      <c r="G252" s="229">
        <f>G253+G281</f>
        <v>185338.55099999998</v>
      </c>
      <c r="H252" s="229">
        <f>H253+H281</f>
        <v>150463.902</v>
      </c>
    </row>
    <row r="253" spans="1:8" ht="71.25">
      <c r="A253" s="228" t="s">
        <v>262</v>
      </c>
      <c r="B253" s="45" t="s">
        <v>587</v>
      </c>
      <c r="C253" s="45" t="s">
        <v>643</v>
      </c>
      <c r="D253" s="45" t="s">
        <v>257</v>
      </c>
      <c r="E253" s="45"/>
      <c r="F253" s="76">
        <f>F254+F259+F268+F270+F272+F274+F277+F279+F257</f>
        <v>177170.74899999998</v>
      </c>
      <c r="G253" s="76">
        <f>G254+G259+G268+G270+G272+G274+G277+G279+G257</f>
        <v>177589.55099999998</v>
      </c>
      <c r="H253" s="76">
        <f>H254+H259+H268+H270+H272+H274+H277+H279+H257</f>
        <v>142514.902</v>
      </c>
    </row>
    <row r="254" spans="1:12" ht="158.25" customHeight="1">
      <c r="A254" s="346" t="s">
        <v>232</v>
      </c>
      <c r="B254" s="120" t="s">
        <v>587</v>
      </c>
      <c r="C254" s="120" t="s">
        <v>643</v>
      </c>
      <c r="D254" s="120" t="s">
        <v>268</v>
      </c>
      <c r="E254" s="120"/>
      <c r="F254" s="114">
        <f>F255+F256</f>
        <v>151710.91799999998</v>
      </c>
      <c r="G254" s="114">
        <f>G255+G256</f>
        <v>151710.91799999998</v>
      </c>
      <c r="H254" s="114">
        <f>H255+H256</f>
        <v>118179.01</v>
      </c>
      <c r="L254" s="153"/>
    </row>
    <row r="255" spans="1:8" ht="81">
      <c r="A255" s="116" t="s">
        <v>621</v>
      </c>
      <c r="B255" s="116" t="s">
        <v>587</v>
      </c>
      <c r="C255" s="116" t="s">
        <v>643</v>
      </c>
      <c r="D255" s="116" t="s">
        <v>268</v>
      </c>
      <c r="E255" s="116" t="s">
        <v>507</v>
      </c>
      <c r="F255" s="39">
        <v>145003.607</v>
      </c>
      <c r="G255" s="39">
        <v>145003.607</v>
      </c>
      <c r="H255" s="39">
        <v>116969.01</v>
      </c>
    </row>
    <row r="256" spans="1:8" ht="27">
      <c r="A256" s="116" t="s">
        <v>622</v>
      </c>
      <c r="B256" s="116" t="s">
        <v>587</v>
      </c>
      <c r="C256" s="116" t="s">
        <v>643</v>
      </c>
      <c r="D256" s="116" t="s">
        <v>268</v>
      </c>
      <c r="E256" s="116" t="s">
        <v>567</v>
      </c>
      <c r="F256" s="39">
        <v>6707.311</v>
      </c>
      <c r="G256" s="39">
        <v>6707.311</v>
      </c>
      <c r="H256" s="39">
        <v>1210</v>
      </c>
    </row>
    <row r="257" spans="1:8" ht="29.25" customHeight="1">
      <c r="A257" s="120" t="s">
        <v>525</v>
      </c>
      <c r="B257" s="120" t="s">
        <v>587</v>
      </c>
      <c r="C257" s="120" t="s">
        <v>643</v>
      </c>
      <c r="D257" s="120" t="s">
        <v>269</v>
      </c>
      <c r="E257" s="120"/>
      <c r="F257" s="114">
        <f>F258</f>
        <v>1159.831</v>
      </c>
      <c r="G257" s="114">
        <f>G258</f>
        <v>1159.831</v>
      </c>
      <c r="H257" s="114">
        <f>H258</f>
        <v>1159.831</v>
      </c>
    </row>
    <row r="258" spans="1:8" ht="81">
      <c r="A258" s="116" t="s">
        <v>621</v>
      </c>
      <c r="B258" s="116" t="s">
        <v>587</v>
      </c>
      <c r="C258" s="116" t="s">
        <v>643</v>
      </c>
      <c r="D258" s="116" t="s">
        <v>269</v>
      </c>
      <c r="E258" s="116" t="s">
        <v>507</v>
      </c>
      <c r="F258" s="39">
        <v>1159.831</v>
      </c>
      <c r="G258" s="39">
        <v>1159.831</v>
      </c>
      <c r="H258" s="39">
        <v>1159.831</v>
      </c>
    </row>
    <row r="259" spans="1:8" ht="40.5">
      <c r="A259" s="45" t="s">
        <v>218</v>
      </c>
      <c r="B259" s="45" t="s">
        <v>587</v>
      </c>
      <c r="C259" s="45" t="s">
        <v>643</v>
      </c>
      <c r="D259" s="45" t="s">
        <v>258</v>
      </c>
      <c r="E259" s="45"/>
      <c r="F259" s="76">
        <f>F260+F261+F262</f>
        <v>21214</v>
      </c>
      <c r="G259" s="76">
        <f>G260+G261+G262</f>
        <v>22732.802</v>
      </c>
      <c r="H259" s="76">
        <f>H260+H261+H262</f>
        <v>21190.061</v>
      </c>
    </row>
    <row r="260" spans="1:8" ht="81">
      <c r="A260" s="45" t="s">
        <v>621</v>
      </c>
      <c r="B260" s="45" t="s">
        <v>587</v>
      </c>
      <c r="C260" s="45" t="s">
        <v>643</v>
      </c>
      <c r="D260" s="45" t="s">
        <v>258</v>
      </c>
      <c r="E260" s="45" t="s">
        <v>507</v>
      </c>
      <c r="F260" s="76">
        <v>76</v>
      </c>
      <c r="G260" s="76">
        <v>76</v>
      </c>
      <c r="H260" s="76">
        <v>76</v>
      </c>
    </row>
    <row r="261" spans="1:8" ht="27">
      <c r="A261" s="45" t="s">
        <v>622</v>
      </c>
      <c r="B261" s="45" t="s">
        <v>587</v>
      </c>
      <c r="C261" s="45" t="s">
        <v>643</v>
      </c>
      <c r="D261" s="45" t="s">
        <v>258</v>
      </c>
      <c r="E261" s="45" t="s">
        <v>567</v>
      </c>
      <c r="F261" s="76">
        <v>19542</v>
      </c>
      <c r="G261" s="76">
        <v>21056.802</v>
      </c>
      <c r="H261" s="76">
        <v>19504.061</v>
      </c>
    </row>
    <row r="262" spans="1:8" ht="15">
      <c r="A262" s="230" t="s">
        <v>505</v>
      </c>
      <c r="B262" s="45" t="s">
        <v>587</v>
      </c>
      <c r="C262" s="45" t="s">
        <v>643</v>
      </c>
      <c r="D262" s="45" t="s">
        <v>258</v>
      </c>
      <c r="E262" s="45" t="s">
        <v>506</v>
      </c>
      <c r="F262" s="76">
        <v>1596</v>
      </c>
      <c r="G262" s="76">
        <v>1600</v>
      </c>
      <c r="H262" s="76">
        <v>1610</v>
      </c>
    </row>
    <row r="263" spans="1:8" ht="62.25" customHeight="1" hidden="1">
      <c r="A263" s="147" t="s">
        <v>136</v>
      </c>
      <c r="B263" s="140" t="s">
        <v>587</v>
      </c>
      <c r="C263" s="140" t="s">
        <v>643</v>
      </c>
      <c r="D263" s="140" t="s">
        <v>306</v>
      </c>
      <c r="E263" s="140"/>
      <c r="F263" s="141">
        <f>F264+F268+F270+F273+F275</f>
        <v>2986</v>
      </c>
      <c r="G263" s="141">
        <f>G264+G268+G270+G273+G275</f>
        <v>1986</v>
      </c>
      <c r="H263" s="141">
        <f>H264+H268+H270+H273+H275</f>
        <v>1986</v>
      </c>
    </row>
    <row r="264" spans="1:8" ht="40.5" hidden="1">
      <c r="A264" s="144" t="s">
        <v>218</v>
      </c>
      <c r="B264" s="139" t="s">
        <v>587</v>
      </c>
      <c r="C264" s="139" t="s">
        <v>643</v>
      </c>
      <c r="D264" s="139" t="s">
        <v>300</v>
      </c>
      <c r="E264" s="139"/>
      <c r="F264" s="143">
        <f>F265+F266+F267</f>
        <v>0</v>
      </c>
      <c r="G264" s="143">
        <f>G265+G266+G267</f>
        <v>0</v>
      </c>
      <c r="H264" s="143">
        <f>H265+H266+H267</f>
        <v>0</v>
      </c>
    </row>
    <row r="265" spans="1:8" ht="54" hidden="1">
      <c r="A265" s="139" t="s">
        <v>534</v>
      </c>
      <c r="B265" s="139" t="s">
        <v>587</v>
      </c>
      <c r="C265" s="139" t="s">
        <v>643</v>
      </c>
      <c r="D265" s="139" t="s">
        <v>300</v>
      </c>
      <c r="E265" s="139" t="s">
        <v>507</v>
      </c>
      <c r="F265" s="148"/>
      <c r="G265" s="148"/>
      <c r="H265" s="148"/>
    </row>
    <row r="266" spans="1:8" ht="27" hidden="1">
      <c r="A266" s="149" t="s">
        <v>566</v>
      </c>
      <c r="B266" s="150" t="s">
        <v>587</v>
      </c>
      <c r="C266" s="150" t="s">
        <v>643</v>
      </c>
      <c r="D266" s="150" t="s">
        <v>300</v>
      </c>
      <c r="E266" s="150" t="s">
        <v>567</v>
      </c>
      <c r="F266" s="148"/>
      <c r="G266" s="148"/>
      <c r="H266" s="148"/>
    </row>
    <row r="267" spans="1:8" ht="15" hidden="1">
      <c r="A267" s="151" t="s">
        <v>505</v>
      </c>
      <c r="B267" s="150" t="s">
        <v>587</v>
      </c>
      <c r="C267" s="150" t="s">
        <v>643</v>
      </c>
      <c r="D267" s="150" t="s">
        <v>300</v>
      </c>
      <c r="E267" s="150" t="s">
        <v>506</v>
      </c>
      <c r="F267" s="148"/>
      <c r="G267" s="148"/>
      <c r="H267" s="148"/>
    </row>
    <row r="268" spans="1:8" ht="59.25" customHeight="1">
      <c r="A268" s="55" t="s">
        <v>234</v>
      </c>
      <c r="B268" s="45" t="s">
        <v>297</v>
      </c>
      <c r="C268" s="45" t="s">
        <v>643</v>
      </c>
      <c r="D268" s="45" t="s">
        <v>263</v>
      </c>
      <c r="E268" s="45"/>
      <c r="F268" s="76">
        <f>F269</f>
        <v>686</v>
      </c>
      <c r="G268" s="76">
        <f>G269</f>
        <v>686</v>
      </c>
      <c r="H268" s="76">
        <f>H269</f>
        <v>686</v>
      </c>
    </row>
    <row r="269" spans="1:8" ht="81">
      <c r="A269" s="45" t="s">
        <v>621</v>
      </c>
      <c r="B269" s="45" t="s">
        <v>587</v>
      </c>
      <c r="C269" s="45" t="s">
        <v>643</v>
      </c>
      <c r="D269" s="45" t="s">
        <v>263</v>
      </c>
      <c r="E269" s="45" t="s">
        <v>507</v>
      </c>
      <c r="F269" s="76">
        <v>686</v>
      </c>
      <c r="G269" s="76">
        <v>686</v>
      </c>
      <c r="H269" s="76">
        <v>686</v>
      </c>
    </row>
    <row r="270" spans="1:8" ht="54.75" customHeight="1">
      <c r="A270" s="55" t="s">
        <v>235</v>
      </c>
      <c r="B270" s="45" t="s">
        <v>587</v>
      </c>
      <c r="C270" s="45" t="s">
        <v>643</v>
      </c>
      <c r="D270" s="45" t="s">
        <v>264</v>
      </c>
      <c r="E270" s="45"/>
      <c r="F270" s="76">
        <f>F271</f>
        <v>1000</v>
      </c>
      <c r="G270" s="76">
        <f>G271</f>
        <v>0</v>
      </c>
      <c r="H270" s="76">
        <f>H271</f>
        <v>0</v>
      </c>
    </row>
    <row r="271" spans="1:8" ht="27">
      <c r="A271" s="45" t="s">
        <v>622</v>
      </c>
      <c r="B271" s="45" t="s">
        <v>587</v>
      </c>
      <c r="C271" s="45" t="s">
        <v>643</v>
      </c>
      <c r="D271" s="45" t="s">
        <v>264</v>
      </c>
      <c r="E271" s="45" t="s">
        <v>567</v>
      </c>
      <c r="F271" s="76">
        <v>1000</v>
      </c>
      <c r="G271" s="76"/>
      <c r="H271" s="76"/>
    </row>
    <row r="272" spans="1:8" ht="66.75" customHeight="1" hidden="1">
      <c r="A272" s="144" t="s">
        <v>298</v>
      </c>
      <c r="B272" s="139" t="s">
        <v>587</v>
      </c>
      <c r="C272" s="139" t="s">
        <v>643</v>
      </c>
      <c r="D272" s="139" t="s">
        <v>265</v>
      </c>
      <c r="E272" s="139"/>
      <c r="F272" s="143">
        <f>F273</f>
        <v>0</v>
      </c>
      <c r="G272" s="143">
        <f>G273</f>
        <v>0</v>
      </c>
      <c r="H272" s="143">
        <f>H273</f>
        <v>0</v>
      </c>
    </row>
    <row r="273" spans="1:8" ht="27" hidden="1">
      <c r="A273" s="139" t="s">
        <v>622</v>
      </c>
      <c r="B273" s="139" t="s">
        <v>587</v>
      </c>
      <c r="C273" s="139" t="s">
        <v>643</v>
      </c>
      <c r="D273" s="139" t="s">
        <v>265</v>
      </c>
      <c r="E273" s="139" t="s">
        <v>567</v>
      </c>
      <c r="F273" s="143"/>
      <c r="G273" s="143"/>
      <c r="H273" s="143"/>
    </row>
    <row r="274" spans="1:8" ht="58.5" customHeight="1">
      <c r="A274" s="249" t="s">
        <v>299</v>
      </c>
      <c r="B274" s="55" t="s">
        <v>587</v>
      </c>
      <c r="C274" s="55" t="s">
        <v>643</v>
      </c>
      <c r="D274" s="55" t="s">
        <v>266</v>
      </c>
      <c r="E274" s="55"/>
      <c r="F274" s="236">
        <f>F275</f>
        <v>1300</v>
      </c>
      <c r="G274" s="236">
        <f>G275</f>
        <v>1300</v>
      </c>
      <c r="H274" s="236">
        <f>H275</f>
        <v>1300</v>
      </c>
    </row>
    <row r="275" spans="1:8" ht="25.5" customHeight="1">
      <c r="A275" s="45" t="s">
        <v>622</v>
      </c>
      <c r="B275" s="45" t="s">
        <v>587</v>
      </c>
      <c r="C275" s="45" t="s">
        <v>643</v>
      </c>
      <c r="D275" s="45" t="s">
        <v>266</v>
      </c>
      <c r="E275" s="45" t="s">
        <v>567</v>
      </c>
      <c r="F275" s="76">
        <v>1300</v>
      </c>
      <c r="G275" s="76">
        <v>1300</v>
      </c>
      <c r="H275" s="76">
        <v>1300</v>
      </c>
    </row>
    <row r="276" spans="1:8" ht="12.75" customHeight="1" hidden="1">
      <c r="A276" s="138" t="s">
        <v>136</v>
      </c>
      <c r="B276" s="152" t="s">
        <v>587</v>
      </c>
      <c r="C276" s="152" t="s">
        <v>643</v>
      </c>
      <c r="D276" s="152" t="s">
        <v>306</v>
      </c>
      <c r="E276" s="152"/>
      <c r="F276" s="141">
        <f>F283+F284+F285</f>
        <v>7516</v>
      </c>
      <c r="G276" s="141">
        <f>G283+G284+G285</f>
        <v>7749</v>
      </c>
      <c r="H276" s="141">
        <f>H283+H284+H285</f>
        <v>7949</v>
      </c>
    </row>
    <row r="277" spans="1:8" ht="57" customHeight="1" hidden="1">
      <c r="A277" s="146" t="s">
        <v>674</v>
      </c>
      <c r="B277" s="139" t="s">
        <v>587</v>
      </c>
      <c r="C277" s="139" t="s">
        <v>643</v>
      </c>
      <c r="D277" s="139" t="s">
        <v>259</v>
      </c>
      <c r="E277" s="139"/>
      <c r="F277" s="145">
        <f>F278</f>
        <v>0</v>
      </c>
      <c r="G277" s="145">
        <f>G278</f>
        <v>0</v>
      </c>
      <c r="H277" s="145">
        <f>H278</f>
        <v>0</v>
      </c>
    </row>
    <row r="278" spans="1:8" ht="22.5" customHeight="1" hidden="1">
      <c r="A278" s="139" t="s">
        <v>611</v>
      </c>
      <c r="B278" s="139" t="s">
        <v>587</v>
      </c>
      <c r="C278" s="139" t="s">
        <v>628</v>
      </c>
      <c r="D278" s="139" t="s">
        <v>259</v>
      </c>
      <c r="E278" s="139" t="s">
        <v>561</v>
      </c>
      <c r="F278" s="145"/>
      <c r="G278" s="145"/>
      <c r="H278" s="145"/>
    </row>
    <row r="279" spans="1:8" ht="74.25" customHeight="1">
      <c r="A279" s="251" t="s">
        <v>230</v>
      </c>
      <c r="B279" s="251" t="s">
        <v>587</v>
      </c>
      <c r="C279" s="251" t="s">
        <v>643</v>
      </c>
      <c r="D279" s="251" t="s">
        <v>267</v>
      </c>
      <c r="E279" s="251"/>
      <c r="F279" s="236">
        <f>F280</f>
        <v>100</v>
      </c>
      <c r="G279" s="236">
        <f>G280</f>
        <v>0</v>
      </c>
      <c r="H279" s="236">
        <f>H280</f>
        <v>0</v>
      </c>
    </row>
    <row r="280" spans="1:11" ht="35.25" customHeight="1">
      <c r="A280" s="45" t="s">
        <v>622</v>
      </c>
      <c r="B280" s="45" t="s">
        <v>587</v>
      </c>
      <c r="C280" s="45" t="s">
        <v>643</v>
      </c>
      <c r="D280" s="251" t="s">
        <v>267</v>
      </c>
      <c r="E280" s="45" t="s">
        <v>567</v>
      </c>
      <c r="F280" s="236">
        <v>100</v>
      </c>
      <c r="G280" s="236"/>
      <c r="H280" s="236"/>
      <c r="I280" s="412"/>
      <c r="J280" s="413"/>
      <c r="K280" s="413"/>
    </row>
    <row r="281" spans="1:8" ht="85.5">
      <c r="A281" s="228" t="s">
        <v>270</v>
      </c>
      <c r="B281" s="49" t="s">
        <v>587</v>
      </c>
      <c r="C281" s="49" t="s">
        <v>643</v>
      </c>
      <c r="D281" s="49" t="s">
        <v>478</v>
      </c>
      <c r="E281" s="49"/>
      <c r="F281" s="229">
        <f>F283+F284+F285</f>
        <v>7516</v>
      </c>
      <c r="G281" s="229">
        <f>G283+G284+G285</f>
        <v>7749</v>
      </c>
      <c r="H281" s="229">
        <f>H283+H284+H285</f>
        <v>7949</v>
      </c>
    </row>
    <row r="282" spans="1:8" ht="40.5">
      <c r="A282" s="45" t="s">
        <v>218</v>
      </c>
      <c r="B282" s="45" t="s">
        <v>587</v>
      </c>
      <c r="C282" s="45" t="s">
        <v>643</v>
      </c>
      <c r="D282" s="45" t="s">
        <v>271</v>
      </c>
      <c r="E282" s="49"/>
      <c r="F282" s="76">
        <f>F283+F284+F285</f>
        <v>7516</v>
      </c>
      <c r="G282" s="76">
        <f>G283+G284+G285</f>
        <v>7749</v>
      </c>
      <c r="H282" s="76">
        <f>H283+H284+H285</f>
        <v>7949</v>
      </c>
    </row>
    <row r="283" spans="1:8" ht="81">
      <c r="A283" s="45" t="s">
        <v>621</v>
      </c>
      <c r="B283" s="45" t="s">
        <v>587</v>
      </c>
      <c r="C283" s="45" t="s">
        <v>643</v>
      </c>
      <c r="D283" s="45" t="s">
        <v>271</v>
      </c>
      <c r="E283" s="45" t="s">
        <v>507</v>
      </c>
      <c r="F283" s="260">
        <v>6717</v>
      </c>
      <c r="G283" s="260">
        <v>6950</v>
      </c>
      <c r="H283" s="260">
        <v>7150</v>
      </c>
    </row>
    <row r="284" spans="1:8" ht="27">
      <c r="A284" s="45" t="s">
        <v>622</v>
      </c>
      <c r="B284" s="45" t="s">
        <v>587</v>
      </c>
      <c r="C284" s="45" t="s">
        <v>643</v>
      </c>
      <c r="D284" s="45" t="s">
        <v>271</v>
      </c>
      <c r="E284" s="45" t="s">
        <v>567</v>
      </c>
      <c r="F284" s="260">
        <v>784</v>
      </c>
      <c r="G284" s="260">
        <v>784</v>
      </c>
      <c r="H284" s="260">
        <v>784</v>
      </c>
    </row>
    <row r="285" spans="1:8" ht="15">
      <c r="A285" s="230" t="s">
        <v>505</v>
      </c>
      <c r="B285" s="45" t="s">
        <v>587</v>
      </c>
      <c r="C285" s="45" t="s">
        <v>643</v>
      </c>
      <c r="D285" s="45" t="s">
        <v>271</v>
      </c>
      <c r="E285" s="45" t="s">
        <v>506</v>
      </c>
      <c r="F285" s="260">
        <v>15</v>
      </c>
      <c r="G285" s="260">
        <v>15</v>
      </c>
      <c r="H285" s="260">
        <v>15</v>
      </c>
    </row>
    <row r="286" spans="1:8" ht="85.5" customHeight="1">
      <c r="A286" s="237" t="s">
        <v>160</v>
      </c>
      <c r="B286" s="47" t="s">
        <v>587</v>
      </c>
      <c r="C286" s="47" t="s">
        <v>643</v>
      </c>
      <c r="D286" s="47" t="s">
        <v>274</v>
      </c>
      <c r="E286" s="47"/>
      <c r="F286" s="229">
        <f aca="true" t="shared" si="33" ref="F286:H288">F287</f>
        <v>326</v>
      </c>
      <c r="G286" s="229">
        <f t="shared" si="33"/>
        <v>0</v>
      </c>
      <c r="H286" s="229">
        <f t="shared" si="33"/>
        <v>0</v>
      </c>
    </row>
    <row r="287" spans="1:8" ht="111" customHeight="1">
      <c r="A287" s="325" t="s">
        <v>272</v>
      </c>
      <c r="B287" s="47" t="s">
        <v>587</v>
      </c>
      <c r="C287" s="47" t="s">
        <v>643</v>
      </c>
      <c r="D287" s="47" t="s">
        <v>273</v>
      </c>
      <c r="E287" s="47"/>
      <c r="F287" s="229">
        <f t="shared" si="33"/>
        <v>326</v>
      </c>
      <c r="G287" s="229">
        <f t="shared" si="33"/>
        <v>0</v>
      </c>
      <c r="H287" s="229">
        <f t="shared" si="33"/>
        <v>0</v>
      </c>
    </row>
    <row r="288" spans="1:8" ht="15">
      <c r="A288" s="45" t="s">
        <v>296</v>
      </c>
      <c r="B288" s="45" t="s">
        <v>587</v>
      </c>
      <c r="C288" s="45" t="s">
        <v>643</v>
      </c>
      <c r="D288" s="45" t="s">
        <v>273</v>
      </c>
      <c r="E288" s="45"/>
      <c r="F288" s="76">
        <f t="shared" si="33"/>
        <v>326</v>
      </c>
      <c r="G288" s="76">
        <f t="shared" si="33"/>
        <v>0</v>
      </c>
      <c r="H288" s="76">
        <f t="shared" si="33"/>
        <v>0</v>
      </c>
    </row>
    <row r="289" spans="1:8" ht="27">
      <c r="A289" s="45" t="s">
        <v>566</v>
      </c>
      <c r="B289" s="45" t="s">
        <v>587</v>
      </c>
      <c r="C289" s="45" t="s">
        <v>643</v>
      </c>
      <c r="D289" s="45" t="s">
        <v>273</v>
      </c>
      <c r="E289" s="45" t="s">
        <v>302</v>
      </c>
      <c r="F289" s="77">
        <v>326</v>
      </c>
      <c r="G289" s="77"/>
      <c r="H289" s="77"/>
    </row>
    <row r="290" spans="1:8" ht="71.25" hidden="1">
      <c r="A290" s="52" t="s">
        <v>512</v>
      </c>
      <c r="B290" s="47" t="s">
        <v>587</v>
      </c>
      <c r="C290" s="47" t="s">
        <v>643</v>
      </c>
      <c r="D290" s="47" t="s">
        <v>92</v>
      </c>
      <c r="E290" s="47"/>
      <c r="F290" s="78">
        <f aca="true" t="shared" si="34" ref="F290:H291">F291</f>
        <v>0</v>
      </c>
      <c r="G290" s="78">
        <f t="shared" si="34"/>
        <v>0</v>
      </c>
      <c r="H290" s="78">
        <f t="shared" si="34"/>
        <v>0</v>
      </c>
    </row>
    <row r="291" spans="1:8" ht="40.5" hidden="1">
      <c r="A291" s="45" t="s">
        <v>303</v>
      </c>
      <c r="B291" s="45" t="s">
        <v>587</v>
      </c>
      <c r="C291" s="45" t="s">
        <v>643</v>
      </c>
      <c r="D291" s="45" t="s">
        <v>93</v>
      </c>
      <c r="E291" s="45"/>
      <c r="F291" s="76">
        <f t="shared" si="34"/>
        <v>0</v>
      </c>
      <c r="G291" s="76">
        <f t="shared" si="34"/>
        <v>0</v>
      </c>
      <c r="H291" s="76">
        <f t="shared" si="34"/>
        <v>0</v>
      </c>
    </row>
    <row r="292" spans="1:8" ht="27" hidden="1">
      <c r="A292" s="45" t="s">
        <v>622</v>
      </c>
      <c r="B292" s="45" t="s">
        <v>587</v>
      </c>
      <c r="C292" s="45" t="s">
        <v>643</v>
      </c>
      <c r="D292" s="45" t="s">
        <v>93</v>
      </c>
      <c r="E292" s="45" t="s">
        <v>567</v>
      </c>
      <c r="F292" s="77"/>
      <c r="G292" s="77"/>
      <c r="H292" s="77"/>
    </row>
    <row r="293" spans="1:8" ht="85.5">
      <c r="A293" s="228" t="s">
        <v>141</v>
      </c>
      <c r="B293" s="47" t="s">
        <v>587</v>
      </c>
      <c r="C293" s="47" t="s">
        <v>643</v>
      </c>
      <c r="D293" s="47" t="s">
        <v>380</v>
      </c>
      <c r="E293" s="47"/>
      <c r="F293" s="82">
        <f>F294</f>
        <v>20</v>
      </c>
      <c r="G293" s="82">
        <f aca="true" t="shared" si="35" ref="G293:H295">G294</f>
        <v>20</v>
      </c>
      <c r="H293" s="82">
        <f t="shared" si="35"/>
        <v>20</v>
      </c>
    </row>
    <row r="294" spans="1:8" ht="88.5" customHeight="1">
      <c r="A294" s="45" t="s">
        <v>675</v>
      </c>
      <c r="B294" s="45" t="s">
        <v>587</v>
      </c>
      <c r="C294" s="45" t="s">
        <v>643</v>
      </c>
      <c r="D294" s="45" t="s">
        <v>145</v>
      </c>
      <c r="E294" s="45"/>
      <c r="F294" s="77">
        <f>F295</f>
        <v>20</v>
      </c>
      <c r="G294" s="77">
        <f t="shared" si="35"/>
        <v>20</v>
      </c>
      <c r="H294" s="77">
        <f t="shared" si="35"/>
        <v>20</v>
      </c>
    </row>
    <row r="295" spans="1:8" ht="45" customHeight="1">
      <c r="A295" s="255" t="s">
        <v>143</v>
      </c>
      <c r="B295" s="45" t="s">
        <v>587</v>
      </c>
      <c r="C295" s="45" t="s">
        <v>643</v>
      </c>
      <c r="D295" s="45" t="s">
        <v>144</v>
      </c>
      <c r="E295" s="45"/>
      <c r="F295" s="77">
        <f>F296</f>
        <v>20</v>
      </c>
      <c r="G295" s="77">
        <f t="shared" si="35"/>
        <v>20</v>
      </c>
      <c r="H295" s="77">
        <f t="shared" si="35"/>
        <v>20</v>
      </c>
    </row>
    <row r="296" spans="1:8" ht="27">
      <c r="A296" s="45" t="s">
        <v>566</v>
      </c>
      <c r="B296" s="45" t="s">
        <v>587</v>
      </c>
      <c r="C296" s="45" t="s">
        <v>643</v>
      </c>
      <c r="D296" s="45" t="s">
        <v>144</v>
      </c>
      <c r="E296" s="45" t="s">
        <v>302</v>
      </c>
      <c r="F296" s="77">
        <v>20</v>
      </c>
      <c r="G296" s="77">
        <v>20</v>
      </c>
      <c r="H296" s="77">
        <v>20</v>
      </c>
    </row>
    <row r="297" spans="1:8" ht="60.75" customHeight="1" hidden="1">
      <c r="A297" s="195" t="s">
        <v>204</v>
      </c>
      <c r="B297" s="140" t="s">
        <v>587</v>
      </c>
      <c r="C297" s="140" t="s">
        <v>643</v>
      </c>
      <c r="D297" s="140" t="s">
        <v>251</v>
      </c>
      <c r="E297" s="140"/>
      <c r="F297" s="163">
        <f aca="true" t="shared" si="36" ref="F297:H299">F298</f>
        <v>0</v>
      </c>
      <c r="G297" s="163">
        <f t="shared" si="36"/>
        <v>0</v>
      </c>
      <c r="H297" s="163">
        <f t="shared" si="36"/>
        <v>0</v>
      </c>
    </row>
    <row r="298" spans="1:8" ht="85.5" customHeight="1" hidden="1">
      <c r="A298" s="196" t="s">
        <v>395</v>
      </c>
      <c r="B298" s="150" t="s">
        <v>587</v>
      </c>
      <c r="C298" s="150" t="s">
        <v>643</v>
      </c>
      <c r="D298" s="150" t="s">
        <v>396</v>
      </c>
      <c r="E298" s="150"/>
      <c r="F298" s="154">
        <f t="shared" si="36"/>
        <v>0</v>
      </c>
      <c r="G298" s="154">
        <f t="shared" si="36"/>
        <v>0</v>
      </c>
      <c r="H298" s="154">
        <f t="shared" si="36"/>
        <v>0</v>
      </c>
    </row>
    <row r="299" spans="1:8" ht="41.25" hidden="1">
      <c r="A299" s="207" t="s">
        <v>177</v>
      </c>
      <c r="B299" s="150" t="s">
        <v>587</v>
      </c>
      <c r="C299" s="150" t="s">
        <v>643</v>
      </c>
      <c r="D299" s="150" t="s">
        <v>182</v>
      </c>
      <c r="E299" s="150"/>
      <c r="F299" s="154">
        <f t="shared" si="36"/>
        <v>0</v>
      </c>
      <c r="G299" s="154">
        <f t="shared" si="36"/>
        <v>0</v>
      </c>
      <c r="H299" s="154">
        <f t="shared" si="36"/>
        <v>0</v>
      </c>
    </row>
    <row r="300" spans="1:8" ht="27" hidden="1">
      <c r="A300" s="150" t="s">
        <v>622</v>
      </c>
      <c r="B300" s="150" t="s">
        <v>587</v>
      </c>
      <c r="C300" s="150" t="s">
        <v>643</v>
      </c>
      <c r="D300" s="150" t="s">
        <v>182</v>
      </c>
      <c r="E300" s="150" t="s">
        <v>567</v>
      </c>
      <c r="F300" s="148"/>
      <c r="G300" s="148"/>
      <c r="H300" s="148"/>
    </row>
    <row r="301" spans="1:8" ht="54">
      <c r="A301" s="238" t="s">
        <v>287</v>
      </c>
      <c r="B301" s="49" t="s">
        <v>587</v>
      </c>
      <c r="C301" s="49" t="s">
        <v>643</v>
      </c>
      <c r="D301" s="49" t="s">
        <v>251</v>
      </c>
      <c r="E301" s="49"/>
      <c r="F301" s="80">
        <f>F302</f>
        <v>10</v>
      </c>
      <c r="G301" s="148"/>
      <c r="H301" s="148"/>
    </row>
    <row r="302" spans="1:8" ht="72" customHeight="1">
      <c r="A302" s="350" t="s">
        <v>676</v>
      </c>
      <c r="B302" s="45" t="s">
        <v>587</v>
      </c>
      <c r="C302" s="45" t="s">
        <v>643</v>
      </c>
      <c r="D302" s="118" t="s">
        <v>396</v>
      </c>
      <c r="E302" s="116"/>
      <c r="F302" s="36">
        <f>F303</f>
        <v>10</v>
      </c>
      <c r="G302" s="148"/>
      <c r="H302" s="148"/>
    </row>
    <row r="303" spans="1:8" ht="40.5">
      <c r="A303" s="116" t="s">
        <v>177</v>
      </c>
      <c r="B303" s="45" t="s">
        <v>587</v>
      </c>
      <c r="C303" s="45" t="s">
        <v>643</v>
      </c>
      <c r="D303" s="118" t="s">
        <v>182</v>
      </c>
      <c r="E303" s="116"/>
      <c r="F303" s="36">
        <f>F304</f>
        <v>10</v>
      </c>
      <c r="G303" s="148"/>
      <c r="H303" s="148"/>
    </row>
    <row r="304" spans="1:8" ht="27">
      <c r="A304" s="45" t="s">
        <v>622</v>
      </c>
      <c r="B304" s="45" t="s">
        <v>587</v>
      </c>
      <c r="C304" s="45" t="s">
        <v>643</v>
      </c>
      <c r="D304" s="118" t="s">
        <v>182</v>
      </c>
      <c r="E304" s="116" t="s">
        <v>567</v>
      </c>
      <c r="F304" s="36">
        <v>10</v>
      </c>
      <c r="G304" s="148"/>
      <c r="H304" s="148"/>
    </row>
    <row r="305" spans="1:8" ht="46.5" customHeight="1">
      <c r="A305" s="227" t="s">
        <v>107</v>
      </c>
      <c r="B305" s="49" t="s">
        <v>587</v>
      </c>
      <c r="C305" s="49" t="s">
        <v>643</v>
      </c>
      <c r="D305" s="49" t="s">
        <v>242</v>
      </c>
      <c r="E305" s="49"/>
      <c r="F305" s="59">
        <f aca="true" t="shared" si="37" ref="F305:H307">F306</f>
        <v>100</v>
      </c>
      <c r="G305" s="59">
        <f t="shared" si="37"/>
        <v>100</v>
      </c>
      <c r="H305" s="59">
        <f t="shared" si="37"/>
        <v>0</v>
      </c>
    </row>
    <row r="306" spans="1:8" ht="68.25">
      <c r="A306" s="227" t="s">
        <v>400</v>
      </c>
      <c r="B306" s="45" t="s">
        <v>587</v>
      </c>
      <c r="C306" s="45" t="s">
        <v>643</v>
      </c>
      <c r="D306" s="45" t="s">
        <v>89</v>
      </c>
      <c r="E306" s="45"/>
      <c r="F306" s="53">
        <f t="shared" si="37"/>
        <v>100</v>
      </c>
      <c r="G306" s="53">
        <f t="shared" si="37"/>
        <v>100</v>
      </c>
      <c r="H306" s="53">
        <f t="shared" si="37"/>
        <v>0</v>
      </c>
    </row>
    <row r="307" spans="1:8" ht="27">
      <c r="A307" s="45" t="s">
        <v>178</v>
      </c>
      <c r="B307" s="45" t="s">
        <v>587</v>
      </c>
      <c r="C307" s="45" t="s">
        <v>643</v>
      </c>
      <c r="D307" s="45" t="s">
        <v>192</v>
      </c>
      <c r="E307" s="45"/>
      <c r="F307" s="53">
        <f t="shared" si="37"/>
        <v>100</v>
      </c>
      <c r="G307" s="53">
        <f t="shared" si="37"/>
        <v>100</v>
      </c>
      <c r="H307" s="53">
        <f t="shared" si="37"/>
        <v>0</v>
      </c>
    </row>
    <row r="308" spans="1:8" ht="27">
      <c r="A308" s="45" t="s">
        <v>622</v>
      </c>
      <c r="B308" s="45" t="s">
        <v>587</v>
      </c>
      <c r="C308" s="45" t="s">
        <v>643</v>
      </c>
      <c r="D308" s="45" t="s">
        <v>192</v>
      </c>
      <c r="E308" s="45" t="s">
        <v>567</v>
      </c>
      <c r="F308" s="53">
        <v>100</v>
      </c>
      <c r="G308" s="53">
        <v>100</v>
      </c>
      <c r="H308" s="53"/>
    </row>
    <row r="309" spans="1:8" ht="63.75" customHeight="1">
      <c r="A309" s="225" t="s">
        <v>214</v>
      </c>
      <c r="B309" s="49" t="s">
        <v>587</v>
      </c>
      <c r="C309" s="49" t="s">
        <v>643</v>
      </c>
      <c r="D309" s="49" t="s">
        <v>137</v>
      </c>
      <c r="E309" s="49"/>
      <c r="F309" s="273">
        <f aca="true" t="shared" si="38" ref="F309:H311">F310</f>
        <v>7.5</v>
      </c>
      <c r="G309" s="191">
        <f t="shared" si="38"/>
        <v>0</v>
      </c>
      <c r="H309" s="191">
        <f t="shared" si="38"/>
        <v>0</v>
      </c>
    </row>
    <row r="310" spans="1:8" ht="94.5">
      <c r="A310" s="279" t="s">
        <v>664</v>
      </c>
      <c r="B310" s="45" t="s">
        <v>587</v>
      </c>
      <c r="C310" s="45" t="s">
        <v>643</v>
      </c>
      <c r="D310" s="45" t="s">
        <v>139</v>
      </c>
      <c r="E310" s="45"/>
      <c r="F310" s="273">
        <f t="shared" si="38"/>
        <v>7.5</v>
      </c>
      <c r="G310" s="191">
        <f t="shared" si="38"/>
        <v>0</v>
      </c>
      <c r="H310" s="191">
        <f t="shared" si="38"/>
        <v>0</v>
      </c>
    </row>
    <row r="311" spans="1:8" ht="40.5">
      <c r="A311" s="224" t="s">
        <v>215</v>
      </c>
      <c r="B311" s="224" t="s">
        <v>587</v>
      </c>
      <c r="C311" s="224" t="s">
        <v>643</v>
      </c>
      <c r="D311" s="224" t="s">
        <v>668</v>
      </c>
      <c r="E311" s="45"/>
      <c r="F311" s="77">
        <f t="shared" si="38"/>
        <v>7.5</v>
      </c>
      <c r="G311" s="148">
        <f t="shared" si="38"/>
        <v>0</v>
      </c>
      <c r="H311" s="148">
        <f t="shared" si="38"/>
        <v>0</v>
      </c>
    </row>
    <row r="312" spans="1:8" ht="27">
      <c r="A312" s="45" t="s">
        <v>622</v>
      </c>
      <c r="B312" s="224" t="s">
        <v>587</v>
      </c>
      <c r="C312" s="224" t="s">
        <v>643</v>
      </c>
      <c r="D312" s="224" t="s">
        <v>668</v>
      </c>
      <c r="E312" s="45" t="s">
        <v>567</v>
      </c>
      <c r="F312" s="53">
        <v>7.5</v>
      </c>
      <c r="G312" s="71"/>
      <c r="H312" s="71"/>
    </row>
    <row r="313" spans="1:8" ht="46.5" customHeight="1">
      <c r="A313" s="231" t="s">
        <v>27</v>
      </c>
      <c r="B313" s="47" t="s">
        <v>587</v>
      </c>
      <c r="C313" s="47" t="s">
        <v>643</v>
      </c>
      <c r="D313" s="47" t="s">
        <v>28</v>
      </c>
      <c r="E313" s="45"/>
      <c r="F313" s="50">
        <f>F314</f>
        <v>1500</v>
      </c>
      <c r="G313" s="50">
        <f aca="true" t="shared" si="39" ref="G313:H315">G314</f>
        <v>1600</v>
      </c>
      <c r="H313" s="50">
        <f t="shared" si="39"/>
        <v>1700</v>
      </c>
    </row>
    <row r="314" spans="1:8" ht="55.5" customHeight="1">
      <c r="A314" s="256" t="s">
        <v>29</v>
      </c>
      <c r="B314" s="45" t="s">
        <v>587</v>
      </c>
      <c r="C314" s="45" t="s">
        <v>643</v>
      </c>
      <c r="D314" s="45" t="s">
        <v>30</v>
      </c>
      <c r="E314" s="49"/>
      <c r="F314" s="46">
        <f>F315</f>
        <v>1500</v>
      </c>
      <c r="G314" s="46">
        <f t="shared" si="39"/>
        <v>1600</v>
      </c>
      <c r="H314" s="46">
        <f t="shared" si="39"/>
        <v>1700</v>
      </c>
    </row>
    <row r="315" spans="1:8" ht="40.5">
      <c r="A315" s="45" t="s">
        <v>303</v>
      </c>
      <c r="B315" s="45" t="s">
        <v>587</v>
      </c>
      <c r="C315" s="45" t="s">
        <v>643</v>
      </c>
      <c r="D315" s="45" t="s">
        <v>31</v>
      </c>
      <c r="E315" s="45"/>
      <c r="F315" s="53">
        <f>F316</f>
        <v>1500</v>
      </c>
      <c r="G315" s="53">
        <f t="shared" si="39"/>
        <v>1600</v>
      </c>
      <c r="H315" s="53">
        <f t="shared" si="39"/>
        <v>1700</v>
      </c>
    </row>
    <row r="316" spans="1:8" ht="27">
      <c r="A316" s="45" t="s">
        <v>622</v>
      </c>
      <c r="B316" s="45" t="s">
        <v>587</v>
      </c>
      <c r="C316" s="45" t="s">
        <v>643</v>
      </c>
      <c r="D316" s="45" t="s">
        <v>31</v>
      </c>
      <c r="E316" s="45" t="s">
        <v>567</v>
      </c>
      <c r="F316" s="53">
        <v>1500</v>
      </c>
      <c r="G316" s="53">
        <v>1600</v>
      </c>
      <c r="H316" s="53">
        <v>1700</v>
      </c>
    </row>
    <row r="317" spans="1:8" ht="27">
      <c r="A317" s="49" t="s">
        <v>498</v>
      </c>
      <c r="B317" s="49" t="s">
        <v>587</v>
      </c>
      <c r="C317" s="49" t="s">
        <v>587</v>
      </c>
      <c r="D317" s="49"/>
      <c r="E317" s="49"/>
      <c r="F317" s="78">
        <f>F318</f>
        <v>930</v>
      </c>
      <c r="G317" s="78">
        <f>G318</f>
        <v>990</v>
      </c>
      <c r="H317" s="78">
        <f>H318</f>
        <v>1040</v>
      </c>
    </row>
    <row r="318" spans="1:8" ht="66.75" customHeight="1">
      <c r="A318" s="222" t="s">
        <v>32</v>
      </c>
      <c r="B318" s="47" t="s">
        <v>587</v>
      </c>
      <c r="C318" s="47" t="s">
        <v>587</v>
      </c>
      <c r="D318" s="47" t="s">
        <v>33</v>
      </c>
      <c r="E318" s="47"/>
      <c r="F318" s="229">
        <f>F319+F322</f>
        <v>930</v>
      </c>
      <c r="G318" s="229">
        <f>G319+G322</f>
        <v>990</v>
      </c>
      <c r="H318" s="229">
        <f>H319+H322</f>
        <v>1040</v>
      </c>
    </row>
    <row r="319" spans="1:8" ht="115.5" customHeight="1">
      <c r="A319" s="231" t="s">
        <v>39</v>
      </c>
      <c r="B319" s="47" t="s">
        <v>587</v>
      </c>
      <c r="C319" s="47" t="s">
        <v>587</v>
      </c>
      <c r="D319" s="47" t="s">
        <v>40</v>
      </c>
      <c r="E319" s="47"/>
      <c r="F319" s="229">
        <f aca="true" t="shared" si="40" ref="F319:H320">F320</f>
        <v>180</v>
      </c>
      <c r="G319" s="229">
        <f t="shared" si="40"/>
        <v>180</v>
      </c>
      <c r="H319" s="229">
        <f t="shared" si="40"/>
        <v>190</v>
      </c>
    </row>
    <row r="320" spans="1:8" ht="28.5" customHeight="1">
      <c r="A320" s="232" t="s">
        <v>309</v>
      </c>
      <c r="B320" s="45" t="s">
        <v>587</v>
      </c>
      <c r="C320" s="45" t="s">
        <v>587</v>
      </c>
      <c r="D320" s="45" t="s">
        <v>41</v>
      </c>
      <c r="E320" s="45"/>
      <c r="F320" s="76">
        <f t="shared" si="40"/>
        <v>180</v>
      </c>
      <c r="G320" s="76">
        <f t="shared" si="40"/>
        <v>180</v>
      </c>
      <c r="H320" s="76">
        <f t="shared" si="40"/>
        <v>190</v>
      </c>
    </row>
    <row r="321" spans="1:8" ht="27">
      <c r="A321" s="45" t="s">
        <v>622</v>
      </c>
      <c r="B321" s="45" t="s">
        <v>587</v>
      </c>
      <c r="C321" s="45" t="s">
        <v>587</v>
      </c>
      <c r="D321" s="45" t="s">
        <v>41</v>
      </c>
      <c r="E321" s="45" t="s">
        <v>567</v>
      </c>
      <c r="F321" s="77">
        <v>180</v>
      </c>
      <c r="G321" s="77">
        <v>180</v>
      </c>
      <c r="H321" s="77">
        <v>190</v>
      </c>
    </row>
    <row r="322" spans="1:8" ht="81.75">
      <c r="A322" s="223" t="s">
        <v>375</v>
      </c>
      <c r="B322" s="45" t="s">
        <v>587</v>
      </c>
      <c r="C322" s="45" t="s">
        <v>587</v>
      </c>
      <c r="D322" s="45" t="s">
        <v>376</v>
      </c>
      <c r="E322" s="45"/>
      <c r="F322" s="77">
        <f>F323</f>
        <v>750</v>
      </c>
      <c r="G322" s="77">
        <f>G323</f>
        <v>810</v>
      </c>
      <c r="H322" s="77">
        <f>H323</f>
        <v>850</v>
      </c>
    </row>
    <row r="323" spans="1:8" ht="40.5">
      <c r="A323" s="224" t="s">
        <v>174</v>
      </c>
      <c r="B323" s="45" t="s">
        <v>587</v>
      </c>
      <c r="C323" s="45" t="s">
        <v>587</v>
      </c>
      <c r="D323" s="45" t="s">
        <v>211</v>
      </c>
      <c r="E323" s="45"/>
      <c r="F323" s="77">
        <f>F324+F325</f>
        <v>750</v>
      </c>
      <c r="G323" s="77">
        <f>G324+G325</f>
        <v>810</v>
      </c>
      <c r="H323" s="77">
        <f>H324+H325</f>
        <v>850</v>
      </c>
    </row>
    <row r="324" spans="1:8" ht="27">
      <c r="A324" s="224" t="s">
        <v>622</v>
      </c>
      <c r="B324" s="45" t="s">
        <v>587</v>
      </c>
      <c r="C324" s="45" t="s">
        <v>587</v>
      </c>
      <c r="D324" s="45" t="s">
        <v>211</v>
      </c>
      <c r="E324" s="45" t="s">
        <v>567</v>
      </c>
      <c r="F324" s="77">
        <v>350</v>
      </c>
      <c r="G324" s="77">
        <v>400</v>
      </c>
      <c r="H324" s="77">
        <v>420</v>
      </c>
    </row>
    <row r="325" spans="1:8" ht="27.75">
      <c r="A325" s="323" t="s">
        <v>513</v>
      </c>
      <c r="B325" s="45" t="s">
        <v>587</v>
      </c>
      <c r="C325" s="45" t="s">
        <v>587</v>
      </c>
      <c r="D325" s="45" t="s">
        <v>211</v>
      </c>
      <c r="E325" s="45" t="s">
        <v>504</v>
      </c>
      <c r="F325" s="77">
        <v>400</v>
      </c>
      <c r="G325" s="77">
        <v>410</v>
      </c>
      <c r="H325" s="77">
        <v>430</v>
      </c>
    </row>
    <row r="326" spans="1:8" ht="15">
      <c r="A326" s="49" t="s">
        <v>580</v>
      </c>
      <c r="B326" s="49" t="s">
        <v>587</v>
      </c>
      <c r="C326" s="49" t="s">
        <v>589</v>
      </c>
      <c r="D326" s="45"/>
      <c r="E326" s="45"/>
      <c r="F326" s="78">
        <f>F327+F335</f>
        <v>5546.966</v>
      </c>
      <c r="G326" s="78">
        <f>G327+G335</f>
        <v>5546.966</v>
      </c>
      <c r="H326" s="78">
        <f>H327+H335</f>
        <v>5146.966</v>
      </c>
    </row>
    <row r="327" spans="1:8" ht="63">
      <c r="A327" s="160" t="s">
        <v>136</v>
      </c>
      <c r="B327" s="113" t="s">
        <v>297</v>
      </c>
      <c r="C327" s="113" t="s">
        <v>589</v>
      </c>
      <c r="D327" s="113" t="s">
        <v>476</v>
      </c>
      <c r="E327" s="116"/>
      <c r="F327" s="39">
        <f>F328</f>
        <v>5146.966</v>
      </c>
      <c r="G327" s="39">
        <f>G328</f>
        <v>5146.966</v>
      </c>
      <c r="H327" s="39">
        <f>H328</f>
        <v>5146.966</v>
      </c>
    </row>
    <row r="328" spans="1:8" ht="85.5">
      <c r="A328" s="288" t="s">
        <v>42</v>
      </c>
      <c r="B328" s="116" t="s">
        <v>587</v>
      </c>
      <c r="C328" s="116" t="s">
        <v>589</v>
      </c>
      <c r="D328" s="116" t="s">
        <v>477</v>
      </c>
      <c r="E328" s="116"/>
      <c r="F328" s="39">
        <f>F329+F331</f>
        <v>5146.966</v>
      </c>
      <c r="G328" s="39">
        <f>G329+G331</f>
        <v>5146.966</v>
      </c>
      <c r="H328" s="39">
        <f>H329+H331</f>
        <v>5146.966</v>
      </c>
    </row>
    <row r="329" spans="1:8" ht="54.75">
      <c r="A329" s="161" t="s">
        <v>229</v>
      </c>
      <c r="B329" s="116" t="s">
        <v>297</v>
      </c>
      <c r="C329" s="116" t="s">
        <v>589</v>
      </c>
      <c r="D329" s="116" t="s">
        <v>43</v>
      </c>
      <c r="E329" s="116"/>
      <c r="F329" s="39">
        <f>F330</f>
        <v>18.966</v>
      </c>
      <c r="G329" s="39">
        <f>G330</f>
        <v>18.966</v>
      </c>
      <c r="H329" s="39">
        <f>H330</f>
        <v>18.966</v>
      </c>
    </row>
    <row r="330" spans="1:8" ht="81">
      <c r="A330" s="116" t="s">
        <v>621</v>
      </c>
      <c r="B330" s="116" t="s">
        <v>297</v>
      </c>
      <c r="C330" s="116" t="s">
        <v>589</v>
      </c>
      <c r="D330" s="116" t="s">
        <v>43</v>
      </c>
      <c r="E330" s="116" t="s">
        <v>507</v>
      </c>
      <c r="F330" s="39">
        <v>18.966</v>
      </c>
      <c r="G330" s="39">
        <v>18.966</v>
      </c>
      <c r="H330" s="39">
        <v>18.966</v>
      </c>
    </row>
    <row r="331" spans="1:8" ht="40.5">
      <c r="A331" s="45" t="s">
        <v>303</v>
      </c>
      <c r="B331" s="45" t="s">
        <v>587</v>
      </c>
      <c r="C331" s="45" t="s">
        <v>589</v>
      </c>
      <c r="D331" s="45" t="s">
        <v>44</v>
      </c>
      <c r="E331" s="45"/>
      <c r="F331" s="76">
        <f>F332+F333+F334</f>
        <v>5128</v>
      </c>
      <c r="G331" s="76">
        <f>G332+G333+G334</f>
        <v>5128</v>
      </c>
      <c r="H331" s="76">
        <f>H332+H333+H334</f>
        <v>5128</v>
      </c>
    </row>
    <row r="332" spans="1:8" ht="81">
      <c r="A332" s="45" t="s">
        <v>621</v>
      </c>
      <c r="B332" s="45" t="s">
        <v>587</v>
      </c>
      <c r="C332" s="45" t="s">
        <v>589</v>
      </c>
      <c r="D332" s="45" t="s">
        <v>44</v>
      </c>
      <c r="E332" s="45" t="s">
        <v>507</v>
      </c>
      <c r="F332" s="76">
        <v>4924</v>
      </c>
      <c r="G332" s="76">
        <v>4924</v>
      </c>
      <c r="H332" s="76">
        <v>4924</v>
      </c>
    </row>
    <row r="333" spans="1:8" ht="27">
      <c r="A333" s="45" t="s">
        <v>622</v>
      </c>
      <c r="B333" s="45" t="s">
        <v>587</v>
      </c>
      <c r="C333" s="45" t="s">
        <v>589</v>
      </c>
      <c r="D333" s="45" t="s">
        <v>44</v>
      </c>
      <c r="E333" s="45" t="s">
        <v>567</v>
      </c>
      <c r="F333" s="76">
        <v>202</v>
      </c>
      <c r="G333" s="76">
        <v>202</v>
      </c>
      <c r="H333" s="76">
        <v>202</v>
      </c>
    </row>
    <row r="334" spans="1:8" ht="15">
      <c r="A334" s="45" t="s">
        <v>505</v>
      </c>
      <c r="B334" s="45" t="s">
        <v>587</v>
      </c>
      <c r="C334" s="45" t="s">
        <v>589</v>
      </c>
      <c r="D334" s="45" t="s">
        <v>44</v>
      </c>
      <c r="E334" s="45" t="s">
        <v>506</v>
      </c>
      <c r="F334" s="76">
        <v>2</v>
      </c>
      <c r="G334" s="76">
        <v>2</v>
      </c>
      <c r="H334" s="76">
        <v>2</v>
      </c>
    </row>
    <row r="335" spans="1:8" ht="66" customHeight="1">
      <c r="A335" s="257" t="s">
        <v>470</v>
      </c>
      <c r="B335" s="49" t="s">
        <v>587</v>
      </c>
      <c r="C335" s="49" t="s">
        <v>589</v>
      </c>
      <c r="D335" s="47" t="s">
        <v>406</v>
      </c>
      <c r="E335" s="47"/>
      <c r="F335" s="48">
        <f aca="true" t="shared" si="41" ref="F335:H337">F336</f>
        <v>400</v>
      </c>
      <c r="G335" s="48">
        <f t="shared" si="41"/>
        <v>400</v>
      </c>
      <c r="H335" s="48">
        <f t="shared" si="41"/>
        <v>0</v>
      </c>
    </row>
    <row r="336" spans="1:8" ht="114" customHeight="1">
      <c r="A336" s="227" t="s">
        <v>409</v>
      </c>
      <c r="B336" s="45" t="s">
        <v>587</v>
      </c>
      <c r="C336" s="45" t="s">
        <v>589</v>
      </c>
      <c r="D336" s="45" t="s">
        <v>109</v>
      </c>
      <c r="E336" s="45"/>
      <c r="F336" s="46">
        <f t="shared" si="41"/>
        <v>400</v>
      </c>
      <c r="G336" s="46">
        <f t="shared" si="41"/>
        <v>400</v>
      </c>
      <c r="H336" s="46">
        <f t="shared" si="41"/>
        <v>0</v>
      </c>
    </row>
    <row r="337" spans="1:8" ht="41.25">
      <c r="A337" s="274" t="s">
        <v>358</v>
      </c>
      <c r="B337" s="45" t="s">
        <v>587</v>
      </c>
      <c r="C337" s="45" t="s">
        <v>589</v>
      </c>
      <c r="D337" s="45" t="s">
        <v>416</v>
      </c>
      <c r="E337" s="45"/>
      <c r="F337" s="46">
        <f t="shared" si="41"/>
        <v>400</v>
      </c>
      <c r="G337" s="46">
        <f t="shared" si="41"/>
        <v>400</v>
      </c>
      <c r="H337" s="46">
        <f t="shared" si="41"/>
        <v>0</v>
      </c>
    </row>
    <row r="338" spans="1:8" ht="27">
      <c r="A338" s="45" t="s">
        <v>622</v>
      </c>
      <c r="B338" s="45" t="s">
        <v>587</v>
      </c>
      <c r="C338" s="45" t="s">
        <v>589</v>
      </c>
      <c r="D338" s="45" t="s">
        <v>416</v>
      </c>
      <c r="E338" s="45" t="s">
        <v>567</v>
      </c>
      <c r="F338" s="54">
        <v>400</v>
      </c>
      <c r="G338" s="54">
        <v>400</v>
      </c>
      <c r="H338" s="54"/>
    </row>
    <row r="339" spans="1:8" ht="15">
      <c r="A339" s="289" t="s">
        <v>606</v>
      </c>
      <c r="B339" s="64" t="s">
        <v>590</v>
      </c>
      <c r="C339" s="65"/>
      <c r="D339" s="65"/>
      <c r="E339" s="65"/>
      <c r="F339" s="79">
        <f>F340+F378</f>
        <v>21736.775999999998</v>
      </c>
      <c r="G339" s="79">
        <f>G340+G378</f>
        <v>20412.275999999998</v>
      </c>
      <c r="H339" s="79">
        <f>H340+H378</f>
        <v>21172.275999999998</v>
      </c>
    </row>
    <row r="340" spans="1:8" ht="15">
      <c r="A340" s="49" t="s">
        <v>581</v>
      </c>
      <c r="B340" s="49" t="s">
        <v>590</v>
      </c>
      <c r="C340" s="49" t="s">
        <v>642</v>
      </c>
      <c r="D340" s="49"/>
      <c r="E340" s="49"/>
      <c r="F340" s="78">
        <f>F341+F354+F358+F362+F366+F370+F374</f>
        <v>18380.5</v>
      </c>
      <c r="G340" s="78">
        <f>G341+G354+G358+G362</f>
        <v>17056</v>
      </c>
      <c r="H340" s="78">
        <f>H341+H354+H358+H362</f>
        <v>17816</v>
      </c>
    </row>
    <row r="341" spans="1:8" ht="44.25" customHeight="1">
      <c r="A341" s="52" t="s">
        <v>80</v>
      </c>
      <c r="B341" s="49" t="s">
        <v>590</v>
      </c>
      <c r="C341" s="49" t="s">
        <v>642</v>
      </c>
      <c r="D341" s="49" t="s">
        <v>308</v>
      </c>
      <c r="E341" s="49"/>
      <c r="F341" s="78">
        <f>F342+F347</f>
        <v>16834</v>
      </c>
      <c r="G341" s="78">
        <f>G342+G347</f>
        <v>17056</v>
      </c>
      <c r="H341" s="78">
        <f>H342+H347</f>
        <v>17816</v>
      </c>
    </row>
    <row r="342" spans="1:8" ht="75">
      <c r="A342" s="88" t="s">
        <v>677</v>
      </c>
      <c r="B342" s="45" t="s">
        <v>304</v>
      </c>
      <c r="C342" s="45" t="s">
        <v>642</v>
      </c>
      <c r="D342" s="45" t="s">
        <v>45</v>
      </c>
      <c r="E342" s="49"/>
      <c r="F342" s="76">
        <f>F343</f>
        <v>8885</v>
      </c>
      <c r="G342" s="76">
        <f>G343</f>
        <v>9517</v>
      </c>
      <c r="H342" s="76">
        <f>H343</f>
        <v>9807</v>
      </c>
    </row>
    <row r="343" spans="1:8" ht="40.5">
      <c r="A343" s="45" t="s">
        <v>303</v>
      </c>
      <c r="B343" s="45" t="s">
        <v>590</v>
      </c>
      <c r="C343" s="45" t="s">
        <v>642</v>
      </c>
      <c r="D343" s="45" t="s">
        <v>46</v>
      </c>
      <c r="E343" s="45"/>
      <c r="F343" s="76">
        <f>F344+F345+F346</f>
        <v>8885</v>
      </c>
      <c r="G343" s="76">
        <f>G344+G345+G346</f>
        <v>9517</v>
      </c>
      <c r="H343" s="76">
        <f>H344+H345+H346</f>
        <v>9807</v>
      </c>
    </row>
    <row r="344" spans="1:8" ht="87" customHeight="1">
      <c r="A344" s="45" t="s">
        <v>621</v>
      </c>
      <c r="B344" s="45" t="s">
        <v>590</v>
      </c>
      <c r="C344" s="45" t="s">
        <v>642</v>
      </c>
      <c r="D344" s="45" t="s">
        <v>46</v>
      </c>
      <c r="E344" s="45" t="s">
        <v>507</v>
      </c>
      <c r="F344" s="76">
        <v>8518</v>
      </c>
      <c r="G344" s="76">
        <v>9150</v>
      </c>
      <c r="H344" s="76">
        <v>9440</v>
      </c>
    </row>
    <row r="345" spans="1:8" ht="27">
      <c r="A345" s="45" t="s">
        <v>622</v>
      </c>
      <c r="B345" s="45" t="s">
        <v>590</v>
      </c>
      <c r="C345" s="45" t="s">
        <v>642</v>
      </c>
      <c r="D345" s="45" t="s">
        <v>46</v>
      </c>
      <c r="E345" s="45" t="s">
        <v>567</v>
      </c>
      <c r="F345" s="76">
        <v>335</v>
      </c>
      <c r="G345" s="76">
        <v>335</v>
      </c>
      <c r="H345" s="76">
        <v>335</v>
      </c>
    </row>
    <row r="346" spans="1:8" ht="15">
      <c r="A346" s="45" t="s">
        <v>505</v>
      </c>
      <c r="B346" s="45" t="s">
        <v>590</v>
      </c>
      <c r="C346" s="45" t="s">
        <v>642</v>
      </c>
      <c r="D346" s="45" t="s">
        <v>46</v>
      </c>
      <c r="E346" s="45" t="s">
        <v>506</v>
      </c>
      <c r="F346" s="76">
        <v>32</v>
      </c>
      <c r="G346" s="76">
        <v>32</v>
      </c>
      <c r="H346" s="76">
        <v>32</v>
      </c>
    </row>
    <row r="347" spans="1:8" ht="75">
      <c r="A347" s="233" t="s">
        <v>47</v>
      </c>
      <c r="B347" s="55" t="s">
        <v>590</v>
      </c>
      <c r="C347" s="55" t="s">
        <v>642</v>
      </c>
      <c r="D347" s="55" t="s">
        <v>48</v>
      </c>
      <c r="E347" s="55"/>
      <c r="F347" s="236">
        <f>F348+F352</f>
        <v>7949</v>
      </c>
      <c r="G347" s="234">
        <f>G348+G352</f>
        <v>7539</v>
      </c>
      <c r="H347" s="234">
        <f>H348+H352</f>
        <v>8009</v>
      </c>
    </row>
    <row r="348" spans="1:8" ht="40.5">
      <c r="A348" s="45" t="s">
        <v>303</v>
      </c>
      <c r="B348" s="45" t="s">
        <v>590</v>
      </c>
      <c r="C348" s="45" t="s">
        <v>642</v>
      </c>
      <c r="D348" s="45" t="s">
        <v>49</v>
      </c>
      <c r="E348" s="45"/>
      <c r="F348" s="76">
        <f>F349+F350+F351</f>
        <v>7899</v>
      </c>
      <c r="G348" s="76">
        <f>G349+G350+G351</f>
        <v>7489</v>
      </c>
      <c r="H348" s="76">
        <f>H349+H350+H351</f>
        <v>7959</v>
      </c>
    </row>
    <row r="349" spans="1:8" ht="85.5" customHeight="1">
      <c r="A349" s="45" t="s">
        <v>621</v>
      </c>
      <c r="B349" s="45" t="s">
        <v>590</v>
      </c>
      <c r="C349" s="45" t="s">
        <v>642</v>
      </c>
      <c r="D349" s="45" t="s">
        <v>49</v>
      </c>
      <c r="E349" s="45" t="s">
        <v>507</v>
      </c>
      <c r="F349" s="76">
        <v>5950</v>
      </c>
      <c r="G349" s="76">
        <v>6040</v>
      </c>
      <c r="H349" s="76">
        <v>6510</v>
      </c>
    </row>
    <row r="350" spans="1:8" ht="27">
      <c r="A350" s="45" t="s">
        <v>622</v>
      </c>
      <c r="B350" s="45" t="s">
        <v>590</v>
      </c>
      <c r="C350" s="45" t="s">
        <v>642</v>
      </c>
      <c r="D350" s="45" t="s">
        <v>49</v>
      </c>
      <c r="E350" s="45" t="s">
        <v>567</v>
      </c>
      <c r="F350" s="76">
        <v>1864</v>
      </c>
      <c r="G350" s="76">
        <v>1364</v>
      </c>
      <c r="H350" s="76">
        <v>1364</v>
      </c>
    </row>
    <row r="351" spans="1:8" ht="15">
      <c r="A351" s="45" t="s">
        <v>505</v>
      </c>
      <c r="B351" s="45" t="s">
        <v>590</v>
      </c>
      <c r="C351" s="45" t="s">
        <v>642</v>
      </c>
      <c r="D351" s="45" t="s">
        <v>49</v>
      </c>
      <c r="E351" s="45" t="s">
        <v>506</v>
      </c>
      <c r="F351" s="76">
        <v>85</v>
      </c>
      <c r="G351" s="76">
        <v>85</v>
      </c>
      <c r="H351" s="76">
        <v>85</v>
      </c>
    </row>
    <row r="352" spans="1:8" ht="63">
      <c r="A352" s="235" t="s">
        <v>228</v>
      </c>
      <c r="B352" s="55" t="s">
        <v>590</v>
      </c>
      <c r="C352" s="55" t="s">
        <v>642</v>
      </c>
      <c r="D352" s="55" t="s">
        <v>50</v>
      </c>
      <c r="E352" s="55"/>
      <c r="F352" s="236">
        <f>F353</f>
        <v>50</v>
      </c>
      <c r="G352" s="236">
        <f>G353</f>
        <v>50</v>
      </c>
      <c r="H352" s="236">
        <f>H353</f>
        <v>50</v>
      </c>
    </row>
    <row r="353" spans="1:8" ht="27">
      <c r="A353" s="45" t="s">
        <v>622</v>
      </c>
      <c r="B353" s="45" t="s">
        <v>590</v>
      </c>
      <c r="C353" s="45" t="s">
        <v>642</v>
      </c>
      <c r="D353" s="45" t="s">
        <v>50</v>
      </c>
      <c r="E353" s="45" t="s">
        <v>567</v>
      </c>
      <c r="F353" s="76">
        <v>50</v>
      </c>
      <c r="G353" s="76">
        <v>50</v>
      </c>
      <c r="H353" s="76">
        <v>50</v>
      </c>
    </row>
    <row r="354" spans="1:8" ht="90" customHeight="1">
      <c r="A354" s="237" t="s">
        <v>160</v>
      </c>
      <c r="B354" s="45" t="s">
        <v>590</v>
      </c>
      <c r="C354" s="45" t="s">
        <v>642</v>
      </c>
      <c r="D354" s="47" t="s">
        <v>274</v>
      </c>
      <c r="E354" s="47"/>
      <c r="F354" s="229">
        <f aca="true" t="shared" si="42" ref="F354:H356">F355</f>
        <v>30</v>
      </c>
      <c r="G354" s="229">
        <f t="shared" si="42"/>
        <v>0</v>
      </c>
      <c r="H354" s="229">
        <f t="shared" si="42"/>
        <v>0</v>
      </c>
    </row>
    <row r="355" spans="1:8" ht="103.5" customHeight="1">
      <c r="A355" s="325" t="s">
        <v>272</v>
      </c>
      <c r="B355" s="45" t="s">
        <v>590</v>
      </c>
      <c r="C355" s="45" t="s">
        <v>642</v>
      </c>
      <c r="D355" s="47" t="s">
        <v>273</v>
      </c>
      <c r="E355" s="47"/>
      <c r="F355" s="229">
        <f t="shared" si="42"/>
        <v>30</v>
      </c>
      <c r="G355" s="229">
        <f t="shared" si="42"/>
        <v>0</v>
      </c>
      <c r="H355" s="229">
        <f t="shared" si="42"/>
        <v>0</v>
      </c>
    </row>
    <row r="356" spans="1:8" ht="15">
      <c r="A356" s="45" t="s">
        <v>296</v>
      </c>
      <c r="B356" s="45" t="s">
        <v>590</v>
      </c>
      <c r="C356" s="45" t="s">
        <v>642</v>
      </c>
      <c r="D356" s="45" t="s">
        <v>273</v>
      </c>
      <c r="E356" s="45"/>
      <c r="F356" s="76">
        <f t="shared" si="42"/>
        <v>30</v>
      </c>
      <c r="G356" s="76">
        <f t="shared" si="42"/>
        <v>0</v>
      </c>
      <c r="H356" s="76">
        <f t="shared" si="42"/>
        <v>0</v>
      </c>
    </row>
    <row r="357" spans="1:8" ht="27">
      <c r="A357" s="45" t="s">
        <v>566</v>
      </c>
      <c r="B357" s="45" t="s">
        <v>590</v>
      </c>
      <c r="C357" s="45" t="s">
        <v>642</v>
      </c>
      <c r="D357" s="45" t="s">
        <v>273</v>
      </c>
      <c r="E357" s="45" t="s">
        <v>302</v>
      </c>
      <c r="F357" s="77">
        <v>30</v>
      </c>
      <c r="G357" s="77"/>
      <c r="H357" s="77"/>
    </row>
    <row r="358" spans="1:8" ht="67.5" customHeight="1" hidden="1">
      <c r="A358" s="195" t="s">
        <v>204</v>
      </c>
      <c r="B358" s="140" t="s">
        <v>590</v>
      </c>
      <c r="C358" s="140" t="s">
        <v>642</v>
      </c>
      <c r="D358" s="140" t="s">
        <v>251</v>
      </c>
      <c r="E358" s="140"/>
      <c r="F358" s="163">
        <f aca="true" t="shared" si="43" ref="F358:H360">F359</f>
        <v>0</v>
      </c>
      <c r="G358" s="163">
        <f t="shared" si="43"/>
        <v>0</v>
      </c>
      <c r="H358" s="163">
        <f t="shared" si="43"/>
        <v>0</v>
      </c>
    </row>
    <row r="359" spans="1:8" ht="67.5" customHeight="1" hidden="1">
      <c r="A359" s="196" t="s">
        <v>395</v>
      </c>
      <c r="B359" s="140" t="s">
        <v>590</v>
      </c>
      <c r="C359" s="140" t="s">
        <v>642</v>
      </c>
      <c r="D359" s="150" t="s">
        <v>396</v>
      </c>
      <c r="E359" s="150"/>
      <c r="F359" s="154">
        <f t="shared" si="43"/>
        <v>0</v>
      </c>
      <c r="G359" s="154">
        <f t="shared" si="43"/>
        <v>0</v>
      </c>
      <c r="H359" s="154">
        <f t="shared" si="43"/>
        <v>0</v>
      </c>
    </row>
    <row r="360" spans="1:8" ht="41.25" hidden="1">
      <c r="A360" s="207" t="s">
        <v>177</v>
      </c>
      <c r="B360" s="139" t="s">
        <v>590</v>
      </c>
      <c r="C360" s="139" t="s">
        <v>642</v>
      </c>
      <c r="D360" s="150" t="s">
        <v>182</v>
      </c>
      <c r="E360" s="150"/>
      <c r="F360" s="154">
        <f t="shared" si="43"/>
        <v>0</v>
      </c>
      <c r="G360" s="154">
        <f t="shared" si="43"/>
        <v>0</v>
      </c>
      <c r="H360" s="154">
        <f t="shared" si="43"/>
        <v>0</v>
      </c>
    </row>
    <row r="361" spans="1:8" ht="27" hidden="1">
      <c r="A361" s="150" t="s">
        <v>622</v>
      </c>
      <c r="B361" s="139" t="s">
        <v>590</v>
      </c>
      <c r="C361" s="139" t="s">
        <v>642</v>
      </c>
      <c r="D361" s="150" t="s">
        <v>182</v>
      </c>
      <c r="E361" s="150" t="s">
        <v>567</v>
      </c>
      <c r="F361" s="148"/>
      <c r="G361" s="148"/>
      <c r="H361" s="148"/>
    </row>
    <row r="362" spans="1:8" ht="102" customHeight="1" hidden="1">
      <c r="A362" s="189"/>
      <c r="B362" s="139"/>
      <c r="C362" s="139"/>
      <c r="D362" s="140"/>
      <c r="E362" s="140"/>
      <c r="F362" s="191">
        <f aca="true" t="shared" si="44" ref="F362:H364">F363</f>
        <v>0</v>
      </c>
      <c r="G362" s="191">
        <f t="shared" si="44"/>
        <v>0</v>
      </c>
      <c r="H362" s="191">
        <f t="shared" si="44"/>
        <v>0</v>
      </c>
    </row>
    <row r="363" spans="1:8" ht="15" hidden="1">
      <c r="A363" s="188"/>
      <c r="B363" s="139"/>
      <c r="C363" s="139"/>
      <c r="D363" s="140"/>
      <c r="E363" s="140"/>
      <c r="F363" s="191">
        <f t="shared" si="44"/>
        <v>0</v>
      </c>
      <c r="G363" s="191">
        <f t="shared" si="44"/>
        <v>0</v>
      </c>
      <c r="H363" s="191">
        <f t="shared" si="44"/>
        <v>0</v>
      </c>
    </row>
    <row r="364" spans="1:8" ht="15" hidden="1">
      <c r="A364" s="343"/>
      <c r="B364" s="139"/>
      <c r="C364" s="139"/>
      <c r="D364" s="156"/>
      <c r="E364" s="156"/>
      <c r="F364" s="148">
        <f t="shared" si="44"/>
        <v>0</v>
      </c>
      <c r="G364" s="148">
        <f t="shared" si="44"/>
        <v>0</v>
      </c>
      <c r="H364" s="148">
        <f t="shared" si="44"/>
        <v>0</v>
      </c>
    </row>
    <row r="365" spans="1:8" ht="15" hidden="1">
      <c r="A365" s="150"/>
      <c r="B365" s="139"/>
      <c r="C365" s="139"/>
      <c r="D365" s="150"/>
      <c r="E365" s="150"/>
      <c r="F365" s="71"/>
      <c r="G365" s="71"/>
      <c r="H365" s="71"/>
    </row>
    <row r="366" spans="1:8" ht="54">
      <c r="A366" s="238" t="s">
        <v>287</v>
      </c>
      <c r="B366" s="49" t="s">
        <v>590</v>
      </c>
      <c r="C366" s="49" t="s">
        <v>642</v>
      </c>
      <c r="D366" s="49" t="s">
        <v>251</v>
      </c>
      <c r="E366" s="49"/>
      <c r="F366" s="80">
        <f>F367</f>
        <v>9</v>
      </c>
      <c r="G366" s="71"/>
      <c r="H366" s="71"/>
    </row>
    <row r="367" spans="1:8" ht="78.75" customHeight="1">
      <c r="A367" s="350" t="s">
        <v>676</v>
      </c>
      <c r="B367" s="45" t="s">
        <v>590</v>
      </c>
      <c r="C367" s="45" t="s">
        <v>642</v>
      </c>
      <c r="D367" s="118" t="s">
        <v>396</v>
      </c>
      <c r="E367" s="116"/>
      <c r="F367" s="36">
        <f>F368</f>
        <v>9</v>
      </c>
      <c r="G367" s="71"/>
      <c r="H367" s="71"/>
    </row>
    <row r="368" spans="1:8" ht="40.5">
      <c r="A368" s="116" t="s">
        <v>177</v>
      </c>
      <c r="B368" s="45" t="s">
        <v>590</v>
      </c>
      <c r="C368" s="45" t="s">
        <v>642</v>
      </c>
      <c r="D368" s="118" t="s">
        <v>182</v>
      </c>
      <c r="E368" s="116"/>
      <c r="F368" s="36">
        <f>F369</f>
        <v>9</v>
      </c>
      <c r="G368" s="71"/>
      <c r="H368" s="71"/>
    </row>
    <row r="369" spans="1:8" ht="27">
      <c r="A369" s="45" t="s">
        <v>622</v>
      </c>
      <c r="B369" s="45" t="s">
        <v>590</v>
      </c>
      <c r="C369" s="45" t="s">
        <v>642</v>
      </c>
      <c r="D369" s="118" t="s">
        <v>182</v>
      </c>
      <c r="E369" s="116" t="s">
        <v>567</v>
      </c>
      <c r="F369" s="36">
        <v>9</v>
      </c>
      <c r="G369" s="71"/>
      <c r="H369" s="71"/>
    </row>
    <row r="370" spans="1:8" ht="54.75">
      <c r="A370" s="225" t="s">
        <v>214</v>
      </c>
      <c r="B370" s="49" t="s">
        <v>590</v>
      </c>
      <c r="C370" s="49" t="s">
        <v>642</v>
      </c>
      <c r="D370" s="49" t="s">
        <v>137</v>
      </c>
      <c r="E370" s="49"/>
      <c r="F370" s="240">
        <f>F371</f>
        <v>7.5</v>
      </c>
      <c r="G370" s="71"/>
      <c r="H370" s="71"/>
    </row>
    <row r="371" spans="1:8" ht="94.5">
      <c r="A371" s="279" t="s">
        <v>664</v>
      </c>
      <c r="B371" s="45" t="s">
        <v>590</v>
      </c>
      <c r="C371" s="45" t="s">
        <v>642</v>
      </c>
      <c r="D371" s="45" t="s">
        <v>139</v>
      </c>
      <c r="E371" s="45"/>
      <c r="F371" s="273">
        <f>F372</f>
        <v>7.5</v>
      </c>
      <c r="G371" s="71"/>
      <c r="H371" s="71"/>
    </row>
    <row r="372" spans="1:8" ht="40.5">
      <c r="A372" s="224" t="s">
        <v>215</v>
      </c>
      <c r="B372" s="224" t="s">
        <v>590</v>
      </c>
      <c r="C372" s="224" t="s">
        <v>642</v>
      </c>
      <c r="D372" s="224" t="s">
        <v>668</v>
      </c>
      <c r="E372" s="45"/>
      <c r="F372" s="77">
        <f>F373</f>
        <v>7.5</v>
      </c>
      <c r="G372" s="71"/>
      <c r="H372" s="71"/>
    </row>
    <row r="373" spans="1:8" ht="27">
      <c r="A373" s="45" t="s">
        <v>622</v>
      </c>
      <c r="B373" s="224" t="s">
        <v>590</v>
      </c>
      <c r="C373" s="224" t="s">
        <v>642</v>
      </c>
      <c r="D373" s="224" t="s">
        <v>668</v>
      </c>
      <c r="E373" s="45" t="s">
        <v>567</v>
      </c>
      <c r="F373" s="53">
        <v>7.5</v>
      </c>
      <c r="G373" s="71"/>
      <c r="H373" s="71"/>
    </row>
    <row r="374" spans="1:8" ht="29.25">
      <c r="A374" s="380" t="s">
        <v>220</v>
      </c>
      <c r="B374" s="304" t="s">
        <v>590</v>
      </c>
      <c r="C374" s="304" t="s">
        <v>642</v>
      </c>
      <c r="D374" s="304" t="s">
        <v>236</v>
      </c>
      <c r="E374" s="224"/>
      <c r="F374" s="379">
        <f>F375</f>
        <v>1500</v>
      </c>
      <c r="G374" s="71"/>
      <c r="H374" s="71"/>
    </row>
    <row r="375" spans="1:8" ht="28.5">
      <c r="A375" s="381" t="s">
        <v>237</v>
      </c>
      <c r="B375" s="382" t="s">
        <v>590</v>
      </c>
      <c r="C375" s="382" t="s">
        <v>642</v>
      </c>
      <c r="D375" s="382" t="s">
        <v>238</v>
      </c>
      <c r="E375" s="224"/>
      <c r="F375" s="379">
        <f>F376</f>
        <v>1500</v>
      </c>
      <c r="G375" s="71"/>
      <c r="H375" s="71"/>
    </row>
    <row r="376" spans="1:8" ht="41.25">
      <c r="A376" s="378" t="s">
        <v>228</v>
      </c>
      <c r="B376" s="224" t="s">
        <v>590</v>
      </c>
      <c r="C376" s="224" t="s">
        <v>642</v>
      </c>
      <c r="D376" s="224" t="s">
        <v>700</v>
      </c>
      <c r="E376" s="45"/>
      <c r="F376" s="54">
        <f>F377</f>
        <v>1500</v>
      </c>
      <c r="G376" s="71"/>
      <c r="H376" s="71"/>
    </row>
    <row r="377" spans="1:8" ht="15">
      <c r="A377" s="45" t="s">
        <v>357</v>
      </c>
      <c r="B377" s="224" t="s">
        <v>590</v>
      </c>
      <c r="C377" s="224" t="s">
        <v>642</v>
      </c>
      <c r="D377" s="224" t="s">
        <v>700</v>
      </c>
      <c r="E377" s="45" t="s">
        <v>569</v>
      </c>
      <c r="F377" s="54">
        <v>1500</v>
      </c>
      <c r="G377" s="71"/>
      <c r="H377" s="71"/>
    </row>
    <row r="378" spans="1:8" ht="27">
      <c r="A378" s="49" t="s">
        <v>582</v>
      </c>
      <c r="B378" s="49" t="s">
        <v>590</v>
      </c>
      <c r="C378" s="49" t="s">
        <v>584</v>
      </c>
      <c r="D378" s="49"/>
      <c r="E378" s="49"/>
      <c r="F378" s="80">
        <f aca="true" t="shared" si="45" ref="F378:H379">F379</f>
        <v>3356.276</v>
      </c>
      <c r="G378" s="80">
        <f t="shared" si="45"/>
        <v>3356.276</v>
      </c>
      <c r="H378" s="80">
        <f t="shared" si="45"/>
        <v>3356.276</v>
      </c>
    </row>
    <row r="379" spans="1:8" ht="42.75">
      <c r="A379" s="52" t="s">
        <v>80</v>
      </c>
      <c r="B379" s="47" t="s">
        <v>590</v>
      </c>
      <c r="C379" s="47" t="s">
        <v>584</v>
      </c>
      <c r="D379" s="47" t="s">
        <v>308</v>
      </c>
      <c r="E379" s="47"/>
      <c r="F379" s="229">
        <f t="shared" si="45"/>
        <v>3356.276</v>
      </c>
      <c r="G379" s="229">
        <f t="shared" si="45"/>
        <v>3356.276</v>
      </c>
      <c r="H379" s="229">
        <f t="shared" si="45"/>
        <v>3356.276</v>
      </c>
    </row>
    <row r="380" spans="1:8" ht="105">
      <c r="A380" s="241" t="s">
        <v>51</v>
      </c>
      <c r="B380" s="120" t="s">
        <v>590</v>
      </c>
      <c r="C380" s="120" t="s">
        <v>584</v>
      </c>
      <c r="D380" s="120" t="s">
        <v>85</v>
      </c>
      <c r="E380" s="120"/>
      <c r="F380" s="114">
        <f>F381+F383</f>
        <v>3356.276</v>
      </c>
      <c r="G380" s="114">
        <f>G381+G383</f>
        <v>3356.276</v>
      </c>
      <c r="H380" s="114">
        <f>H381+H383</f>
        <v>3356.276</v>
      </c>
    </row>
    <row r="381" spans="1:8" ht="99" customHeight="1">
      <c r="A381" s="242" t="s">
        <v>631</v>
      </c>
      <c r="B381" s="116" t="s">
        <v>590</v>
      </c>
      <c r="C381" s="116" t="s">
        <v>584</v>
      </c>
      <c r="D381" s="116" t="s">
        <v>630</v>
      </c>
      <c r="E381" s="116"/>
      <c r="F381" s="39">
        <f>F382</f>
        <v>24.276</v>
      </c>
      <c r="G381" s="39">
        <f>G382</f>
        <v>24.276</v>
      </c>
      <c r="H381" s="39">
        <f>H382</f>
        <v>24.276</v>
      </c>
    </row>
    <row r="382" spans="1:8" ht="81">
      <c r="A382" s="116" t="s">
        <v>621</v>
      </c>
      <c r="B382" s="116" t="s">
        <v>590</v>
      </c>
      <c r="C382" s="116" t="s">
        <v>584</v>
      </c>
      <c r="D382" s="116" t="s">
        <v>630</v>
      </c>
      <c r="E382" s="116" t="s">
        <v>507</v>
      </c>
      <c r="F382" s="39">
        <v>24.276</v>
      </c>
      <c r="G382" s="39">
        <v>24.276</v>
      </c>
      <c r="H382" s="39">
        <v>24.276</v>
      </c>
    </row>
    <row r="383" spans="1:8" ht="40.5">
      <c r="A383" s="45" t="s">
        <v>303</v>
      </c>
      <c r="B383" s="45" t="s">
        <v>590</v>
      </c>
      <c r="C383" s="45" t="s">
        <v>584</v>
      </c>
      <c r="D383" s="45" t="s">
        <v>53</v>
      </c>
      <c r="E383" s="45"/>
      <c r="F383" s="76">
        <f>F384+F385+F386</f>
        <v>3332</v>
      </c>
      <c r="G383" s="76">
        <f>G384+G385+G386</f>
        <v>3332</v>
      </c>
      <c r="H383" s="76">
        <f>H384+H385+H386</f>
        <v>3332</v>
      </c>
    </row>
    <row r="384" spans="1:8" ht="83.25" customHeight="1">
      <c r="A384" s="45" t="s">
        <v>621</v>
      </c>
      <c r="B384" s="45" t="s">
        <v>590</v>
      </c>
      <c r="C384" s="45" t="s">
        <v>584</v>
      </c>
      <c r="D384" s="45" t="s">
        <v>53</v>
      </c>
      <c r="E384" s="45" t="s">
        <v>507</v>
      </c>
      <c r="F384" s="76">
        <v>3211</v>
      </c>
      <c r="G384" s="76">
        <v>3211</v>
      </c>
      <c r="H384" s="76">
        <v>3211</v>
      </c>
    </row>
    <row r="385" spans="1:8" ht="27">
      <c r="A385" s="45" t="s">
        <v>622</v>
      </c>
      <c r="B385" s="45" t="s">
        <v>590</v>
      </c>
      <c r="C385" s="45" t="s">
        <v>584</v>
      </c>
      <c r="D385" s="45" t="s">
        <v>53</v>
      </c>
      <c r="E385" s="45" t="s">
        <v>567</v>
      </c>
      <c r="F385" s="76">
        <v>108</v>
      </c>
      <c r="G385" s="76">
        <v>108</v>
      </c>
      <c r="H385" s="76">
        <v>108</v>
      </c>
    </row>
    <row r="386" spans="1:8" ht="15">
      <c r="A386" s="45" t="s">
        <v>505</v>
      </c>
      <c r="B386" s="45" t="s">
        <v>590</v>
      </c>
      <c r="C386" s="45" t="s">
        <v>584</v>
      </c>
      <c r="D386" s="45" t="s">
        <v>53</v>
      </c>
      <c r="E386" s="45" t="s">
        <v>506</v>
      </c>
      <c r="F386" s="76">
        <v>13</v>
      </c>
      <c r="G386" s="76">
        <v>13</v>
      </c>
      <c r="H386" s="76">
        <v>13</v>
      </c>
    </row>
    <row r="387" spans="1:8" ht="15">
      <c r="A387" s="67" t="s">
        <v>596</v>
      </c>
      <c r="B387" s="49">
        <v>10</v>
      </c>
      <c r="C387" s="49"/>
      <c r="D387" s="49"/>
      <c r="E387" s="49"/>
      <c r="F387" s="78">
        <f>F388+F393+F421</f>
        <v>31113.021</v>
      </c>
      <c r="G387" s="78">
        <f>G388+G393+G421</f>
        <v>32338.301999999996</v>
      </c>
      <c r="H387" s="78">
        <f>H388+H393+H421</f>
        <v>32912.222</v>
      </c>
    </row>
    <row r="388" spans="1:8" ht="15">
      <c r="A388" s="49" t="s">
        <v>597</v>
      </c>
      <c r="B388" s="49">
        <v>10</v>
      </c>
      <c r="C388" s="49" t="s">
        <v>642</v>
      </c>
      <c r="D388" s="49"/>
      <c r="E388" s="49"/>
      <c r="F388" s="78">
        <f aca="true" t="shared" si="46" ref="F388:H391">F389</f>
        <v>400</v>
      </c>
      <c r="G388" s="78">
        <f t="shared" si="46"/>
        <v>410</v>
      </c>
      <c r="H388" s="78">
        <f t="shared" si="46"/>
        <v>420</v>
      </c>
    </row>
    <row r="389" spans="1:8" ht="66" customHeight="1">
      <c r="A389" s="282" t="s">
        <v>570</v>
      </c>
      <c r="B389" s="49" t="s">
        <v>503</v>
      </c>
      <c r="C389" s="49" t="s">
        <v>642</v>
      </c>
      <c r="D389" s="49" t="s">
        <v>306</v>
      </c>
      <c r="E389" s="49"/>
      <c r="F389" s="78">
        <f>F390</f>
        <v>400</v>
      </c>
      <c r="G389" s="248">
        <f t="shared" si="46"/>
        <v>410</v>
      </c>
      <c r="H389" s="248">
        <f t="shared" si="46"/>
        <v>420</v>
      </c>
    </row>
    <row r="390" spans="1:8" ht="81.75">
      <c r="A390" s="324" t="s">
        <v>571</v>
      </c>
      <c r="B390" s="45" t="s">
        <v>503</v>
      </c>
      <c r="C390" s="45" t="s">
        <v>642</v>
      </c>
      <c r="D390" s="45" t="s">
        <v>159</v>
      </c>
      <c r="E390" s="45"/>
      <c r="F390" s="76">
        <f>F391</f>
        <v>400</v>
      </c>
      <c r="G390" s="283">
        <f t="shared" si="46"/>
        <v>410</v>
      </c>
      <c r="H390" s="283">
        <f t="shared" si="46"/>
        <v>420</v>
      </c>
    </row>
    <row r="391" spans="1:8" ht="30" customHeight="1">
      <c r="A391" s="244" t="s">
        <v>171</v>
      </c>
      <c r="B391" s="45">
        <v>10</v>
      </c>
      <c r="C391" s="45" t="s">
        <v>642</v>
      </c>
      <c r="D391" s="45" t="s">
        <v>205</v>
      </c>
      <c r="E391" s="45"/>
      <c r="F391" s="76">
        <f t="shared" si="46"/>
        <v>400</v>
      </c>
      <c r="G391" s="283">
        <f t="shared" si="46"/>
        <v>410</v>
      </c>
      <c r="H391" s="283">
        <f t="shared" si="46"/>
        <v>420</v>
      </c>
    </row>
    <row r="392" spans="1:8" ht="27">
      <c r="A392" s="279" t="s">
        <v>513</v>
      </c>
      <c r="B392" s="60" t="s">
        <v>503</v>
      </c>
      <c r="C392" s="60" t="s">
        <v>642</v>
      </c>
      <c r="D392" s="45" t="s">
        <v>205</v>
      </c>
      <c r="E392" s="60" t="s">
        <v>504</v>
      </c>
      <c r="F392" s="76">
        <v>400</v>
      </c>
      <c r="G392" s="76">
        <v>410</v>
      </c>
      <c r="H392" s="76">
        <v>420</v>
      </c>
    </row>
    <row r="393" spans="1:8" ht="15">
      <c r="A393" s="67" t="s">
        <v>599</v>
      </c>
      <c r="B393" s="49">
        <v>10</v>
      </c>
      <c r="C393" s="49" t="s">
        <v>583</v>
      </c>
      <c r="D393" s="49"/>
      <c r="E393" s="49"/>
      <c r="F393" s="78">
        <f>F394+F398+F416</f>
        <v>23410.185</v>
      </c>
      <c r="G393" s="78">
        <f>G394+G398+G416</f>
        <v>24608.938</v>
      </c>
      <c r="H393" s="78">
        <f>H394+H398+H416</f>
        <v>25241.228</v>
      </c>
    </row>
    <row r="394" spans="1:8" ht="77.25" customHeight="1">
      <c r="A394" s="160" t="s">
        <v>136</v>
      </c>
      <c r="B394" s="113">
        <v>10</v>
      </c>
      <c r="C394" s="113" t="s">
        <v>583</v>
      </c>
      <c r="D394" s="113" t="s">
        <v>476</v>
      </c>
      <c r="E394" s="113"/>
      <c r="F394" s="44">
        <f aca="true" t="shared" si="47" ref="F394:H396">F395</f>
        <v>8896.926</v>
      </c>
      <c r="G394" s="40">
        <f t="shared" si="47"/>
        <v>8896.926</v>
      </c>
      <c r="H394" s="40">
        <f t="shared" si="47"/>
        <v>8896.926</v>
      </c>
    </row>
    <row r="395" spans="1:8" ht="89.25" customHeight="1">
      <c r="A395" s="288" t="s">
        <v>42</v>
      </c>
      <c r="B395" s="116">
        <v>10</v>
      </c>
      <c r="C395" s="116" t="s">
        <v>583</v>
      </c>
      <c r="D395" s="116" t="s">
        <v>477</v>
      </c>
      <c r="E395" s="116"/>
      <c r="F395" s="39">
        <f>F396</f>
        <v>8896.926</v>
      </c>
      <c r="G395" s="42">
        <f t="shared" si="47"/>
        <v>8896.926</v>
      </c>
      <c r="H395" s="42">
        <f t="shared" si="47"/>
        <v>8896.926</v>
      </c>
    </row>
    <row r="396" spans="1:8" ht="103.5" customHeight="1">
      <c r="A396" s="118" t="s">
        <v>233</v>
      </c>
      <c r="B396" s="116">
        <v>10</v>
      </c>
      <c r="C396" s="116" t="s">
        <v>583</v>
      </c>
      <c r="D396" s="118" t="s">
        <v>574</v>
      </c>
      <c r="E396" s="116"/>
      <c r="F396" s="39">
        <f t="shared" si="47"/>
        <v>8896.926</v>
      </c>
      <c r="G396" s="39">
        <f t="shared" si="47"/>
        <v>8896.926</v>
      </c>
      <c r="H396" s="39">
        <f t="shared" si="47"/>
        <v>8896.926</v>
      </c>
    </row>
    <row r="397" spans="1:8" ht="18.75" customHeight="1">
      <c r="A397" s="116" t="s">
        <v>645</v>
      </c>
      <c r="B397" s="116" t="s">
        <v>503</v>
      </c>
      <c r="C397" s="116" t="s">
        <v>583</v>
      </c>
      <c r="D397" s="116" t="s">
        <v>574</v>
      </c>
      <c r="E397" s="116" t="s">
        <v>504</v>
      </c>
      <c r="F397" s="36">
        <v>8896.926</v>
      </c>
      <c r="G397" s="36">
        <v>8896.926</v>
      </c>
      <c r="H397" s="36">
        <v>8896.926</v>
      </c>
    </row>
    <row r="398" spans="1:8" ht="79.5" customHeight="1">
      <c r="A398" s="130" t="s">
        <v>575</v>
      </c>
      <c r="B398" s="47" t="s">
        <v>503</v>
      </c>
      <c r="C398" s="47" t="s">
        <v>583</v>
      </c>
      <c r="D398" s="347" t="s">
        <v>306</v>
      </c>
      <c r="E398" s="47"/>
      <c r="F398" s="48">
        <f>F399</f>
        <v>13539.716</v>
      </c>
      <c r="G398" s="48">
        <f>G399</f>
        <v>14738.469</v>
      </c>
      <c r="H398" s="48">
        <f>H399</f>
        <v>15370.759</v>
      </c>
    </row>
    <row r="399" spans="1:8" ht="89.25" customHeight="1">
      <c r="A399" s="128" t="s">
        <v>571</v>
      </c>
      <c r="B399" s="120" t="s">
        <v>503</v>
      </c>
      <c r="C399" s="120" t="s">
        <v>583</v>
      </c>
      <c r="D399" s="128" t="s">
        <v>159</v>
      </c>
      <c r="E399" s="120"/>
      <c r="F399" s="114">
        <f>F400+F403+F410+F413</f>
        <v>13539.716</v>
      </c>
      <c r="G399" s="164">
        <f>G400+G403+G410+G413</f>
        <v>14738.469</v>
      </c>
      <c r="H399" s="164">
        <f>H400+H403+H410+H413</f>
        <v>15370.759</v>
      </c>
    </row>
    <row r="400" spans="1:8" ht="15">
      <c r="A400" s="116" t="s">
        <v>600</v>
      </c>
      <c r="B400" s="116" t="s">
        <v>503</v>
      </c>
      <c r="C400" s="116" t="s">
        <v>583</v>
      </c>
      <c r="D400" s="116" t="s">
        <v>54</v>
      </c>
      <c r="E400" s="116"/>
      <c r="F400" s="39">
        <f>F402+F401</f>
        <v>2862.108</v>
      </c>
      <c r="G400" s="39">
        <f>G402+G401</f>
        <v>3155.477</v>
      </c>
      <c r="H400" s="39">
        <f>H402+H401</f>
        <v>3291.167</v>
      </c>
    </row>
    <row r="401" spans="1:8" ht="27">
      <c r="A401" s="116" t="s">
        <v>622</v>
      </c>
      <c r="B401" s="116" t="s">
        <v>503</v>
      </c>
      <c r="C401" s="116" t="s">
        <v>583</v>
      </c>
      <c r="D401" s="116" t="s">
        <v>54</v>
      </c>
      <c r="E401" s="116" t="s">
        <v>567</v>
      </c>
      <c r="F401" s="39">
        <v>37.108</v>
      </c>
      <c r="G401" s="39">
        <v>40.477</v>
      </c>
      <c r="H401" s="39">
        <v>51.167</v>
      </c>
    </row>
    <row r="402" spans="1:8" ht="27.75">
      <c r="A402" s="118" t="s">
        <v>513</v>
      </c>
      <c r="B402" s="116" t="s">
        <v>503</v>
      </c>
      <c r="C402" s="116" t="s">
        <v>583</v>
      </c>
      <c r="D402" s="116" t="s">
        <v>54</v>
      </c>
      <c r="E402" s="116" t="s">
        <v>504</v>
      </c>
      <c r="F402" s="36">
        <v>2825</v>
      </c>
      <c r="G402" s="36">
        <v>3115</v>
      </c>
      <c r="H402" s="36">
        <v>3240</v>
      </c>
    </row>
    <row r="403" spans="1:8" ht="32.25" customHeight="1">
      <c r="A403" s="161" t="s">
        <v>75</v>
      </c>
      <c r="B403" s="116" t="s">
        <v>503</v>
      </c>
      <c r="C403" s="116" t="s">
        <v>583</v>
      </c>
      <c r="D403" s="118" t="s">
        <v>55</v>
      </c>
      <c r="E403" s="116"/>
      <c r="F403" s="39">
        <f>F404+F407</f>
        <v>9992.63</v>
      </c>
      <c r="G403" s="39">
        <f>G404+G407</f>
        <v>10885.73</v>
      </c>
      <c r="H403" s="39">
        <f>H404+H407</f>
        <v>11375.592</v>
      </c>
    </row>
    <row r="404" spans="1:8" ht="28.5" customHeight="1">
      <c r="A404" s="161" t="s">
        <v>601</v>
      </c>
      <c r="B404" s="116" t="s">
        <v>503</v>
      </c>
      <c r="C404" s="116" t="s">
        <v>583</v>
      </c>
      <c r="D404" s="118" t="s">
        <v>56</v>
      </c>
      <c r="E404" s="116"/>
      <c r="F404" s="39">
        <f>F406+F405</f>
        <v>7876.4</v>
      </c>
      <c r="G404" s="39">
        <f>G406+G405</f>
        <v>8602.73</v>
      </c>
      <c r="H404" s="39">
        <f>H406+H405</f>
        <v>8889.305</v>
      </c>
    </row>
    <row r="405" spans="1:8" ht="27">
      <c r="A405" s="116" t="s">
        <v>622</v>
      </c>
      <c r="B405" s="116" t="s">
        <v>503</v>
      </c>
      <c r="C405" s="116" t="s">
        <v>583</v>
      </c>
      <c r="D405" s="118" t="s">
        <v>56</v>
      </c>
      <c r="E405" s="116" t="s">
        <v>567</v>
      </c>
      <c r="F405" s="39">
        <v>116.4</v>
      </c>
      <c r="G405" s="39">
        <v>132.73</v>
      </c>
      <c r="H405" s="39">
        <v>99.305</v>
      </c>
    </row>
    <row r="406" spans="1:8" ht="27.75">
      <c r="A406" s="118" t="s">
        <v>513</v>
      </c>
      <c r="B406" s="116" t="s">
        <v>503</v>
      </c>
      <c r="C406" s="116" t="s">
        <v>583</v>
      </c>
      <c r="D406" s="118" t="s">
        <v>56</v>
      </c>
      <c r="E406" s="116" t="s">
        <v>504</v>
      </c>
      <c r="F406" s="36">
        <v>7760</v>
      </c>
      <c r="G406" s="36">
        <v>8470</v>
      </c>
      <c r="H406" s="36">
        <v>8790</v>
      </c>
    </row>
    <row r="407" spans="1:8" ht="27.75">
      <c r="A407" s="161" t="s">
        <v>469</v>
      </c>
      <c r="B407" s="116" t="s">
        <v>503</v>
      </c>
      <c r="C407" s="116" t="s">
        <v>583</v>
      </c>
      <c r="D407" s="118" t="s">
        <v>57</v>
      </c>
      <c r="E407" s="116"/>
      <c r="F407" s="39">
        <f>F409+F408</f>
        <v>2116.23</v>
      </c>
      <c r="G407" s="39">
        <f>G409+G408</f>
        <v>2283</v>
      </c>
      <c r="H407" s="39">
        <f>H409+H408</f>
        <v>2486.287</v>
      </c>
    </row>
    <row r="408" spans="1:8" ht="27">
      <c r="A408" s="116" t="s">
        <v>622</v>
      </c>
      <c r="B408" s="116" t="s">
        <v>503</v>
      </c>
      <c r="C408" s="116" t="s">
        <v>583</v>
      </c>
      <c r="D408" s="118" t="s">
        <v>57</v>
      </c>
      <c r="E408" s="116" t="s">
        <v>567</v>
      </c>
      <c r="F408" s="39">
        <v>26.23</v>
      </c>
      <c r="G408" s="39">
        <v>33</v>
      </c>
      <c r="H408" s="39">
        <v>36.287</v>
      </c>
    </row>
    <row r="409" spans="1:8" ht="27.75">
      <c r="A409" s="118" t="s">
        <v>513</v>
      </c>
      <c r="B409" s="116" t="s">
        <v>503</v>
      </c>
      <c r="C409" s="116" t="s">
        <v>583</v>
      </c>
      <c r="D409" s="118" t="s">
        <v>57</v>
      </c>
      <c r="E409" s="116" t="s">
        <v>504</v>
      </c>
      <c r="F409" s="36">
        <v>2090</v>
      </c>
      <c r="G409" s="36">
        <v>2250</v>
      </c>
      <c r="H409" s="36">
        <v>2450</v>
      </c>
    </row>
    <row r="410" spans="1:8" ht="46.5" customHeight="1">
      <c r="A410" s="161" t="s">
        <v>602</v>
      </c>
      <c r="B410" s="116" t="s">
        <v>503</v>
      </c>
      <c r="C410" s="116" t="s">
        <v>583</v>
      </c>
      <c r="D410" s="118" t="s">
        <v>58</v>
      </c>
      <c r="E410" s="116"/>
      <c r="F410" s="39">
        <f>F412+F411</f>
        <v>137.449</v>
      </c>
      <c r="G410" s="39">
        <f>G412+G411</f>
        <v>149.733</v>
      </c>
      <c r="H410" s="39">
        <f>H412+H411</f>
        <v>156.472</v>
      </c>
    </row>
    <row r="411" spans="1:8" ht="33" customHeight="1">
      <c r="A411" s="116" t="s">
        <v>622</v>
      </c>
      <c r="B411" s="116" t="s">
        <v>503</v>
      </c>
      <c r="C411" s="116" t="s">
        <v>583</v>
      </c>
      <c r="D411" s="118" t="s">
        <v>58</v>
      </c>
      <c r="E411" s="116" t="s">
        <v>567</v>
      </c>
      <c r="F411" s="39">
        <v>2.449</v>
      </c>
      <c r="G411" s="39">
        <v>4.733</v>
      </c>
      <c r="H411" s="39">
        <v>5.472</v>
      </c>
    </row>
    <row r="412" spans="1:8" ht="27.75">
      <c r="A412" s="118" t="s">
        <v>513</v>
      </c>
      <c r="B412" s="116" t="s">
        <v>503</v>
      </c>
      <c r="C412" s="116" t="s">
        <v>583</v>
      </c>
      <c r="D412" s="118" t="s">
        <v>58</v>
      </c>
      <c r="E412" s="116" t="s">
        <v>504</v>
      </c>
      <c r="F412" s="36">
        <v>135</v>
      </c>
      <c r="G412" s="36">
        <v>145</v>
      </c>
      <c r="H412" s="36">
        <v>151</v>
      </c>
    </row>
    <row r="413" spans="1:8" ht="42" customHeight="1">
      <c r="A413" s="118" t="s">
        <v>222</v>
      </c>
      <c r="B413" s="116" t="s">
        <v>503</v>
      </c>
      <c r="C413" s="118" t="s">
        <v>583</v>
      </c>
      <c r="D413" s="118" t="s">
        <v>59</v>
      </c>
      <c r="E413" s="116"/>
      <c r="F413" s="39">
        <f>F415+F414</f>
        <v>547.529</v>
      </c>
      <c r="G413" s="39">
        <f>G415+G414</f>
        <v>547.529</v>
      </c>
      <c r="H413" s="39">
        <f>H415+H414</f>
        <v>547.528</v>
      </c>
    </row>
    <row r="414" spans="1:8" ht="30" customHeight="1">
      <c r="A414" s="116" t="s">
        <v>622</v>
      </c>
      <c r="B414" s="116" t="s">
        <v>503</v>
      </c>
      <c r="C414" s="116" t="s">
        <v>583</v>
      </c>
      <c r="D414" s="118" t="s">
        <v>59</v>
      </c>
      <c r="E414" s="116" t="s">
        <v>567</v>
      </c>
      <c r="F414" s="39">
        <v>12.529</v>
      </c>
      <c r="G414" s="39">
        <v>12.529</v>
      </c>
      <c r="H414" s="39">
        <v>12.528</v>
      </c>
    </row>
    <row r="415" spans="1:8" ht="27.75">
      <c r="A415" s="118" t="s">
        <v>513</v>
      </c>
      <c r="B415" s="116" t="s">
        <v>503</v>
      </c>
      <c r="C415" s="116" t="s">
        <v>583</v>
      </c>
      <c r="D415" s="118" t="s">
        <v>59</v>
      </c>
      <c r="E415" s="116" t="s">
        <v>504</v>
      </c>
      <c r="F415" s="36">
        <v>535</v>
      </c>
      <c r="G415" s="36">
        <v>535</v>
      </c>
      <c r="H415" s="36">
        <v>535</v>
      </c>
    </row>
    <row r="416" spans="1:8" ht="45" customHeight="1">
      <c r="A416" s="52" t="s">
        <v>80</v>
      </c>
      <c r="B416" s="361" t="s">
        <v>503</v>
      </c>
      <c r="C416" s="361" t="s">
        <v>583</v>
      </c>
      <c r="D416" s="361" t="s">
        <v>308</v>
      </c>
      <c r="E416" s="113"/>
      <c r="F416" s="44">
        <f aca="true" t="shared" si="48" ref="F416:H417">F417</f>
        <v>973.543</v>
      </c>
      <c r="G416" s="44">
        <f t="shared" si="48"/>
        <v>973.543</v>
      </c>
      <c r="H416" s="44">
        <f t="shared" si="48"/>
        <v>973.543</v>
      </c>
    </row>
    <row r="417" spans="1:8" ht="111" customHeight="1">
      <c r="A417" s="241" t="s">
        <v>51</v>
      </c>
      <c r="B417" s="323" t="s">
        <v>503</v>
      </c>
      <c r="C417" s="323" t="s">
        <v>583</v>
      </c>
      <c r="D417" s="323" t="s">
        <v>85</v>
      </c>
      <c r="E417" s="116"/>
      <c r="F417" s="39">
        <f t="shared" si="48"/>
        <v>973.543</v>
      </c>
      <c r="G417" s="39">
        <f t="shared" si="48"/>
        <v>973.543</v>
      </c>
      <c r="H417" s="39">
        <f t="shared" si="48"/>
        <v>973.543</v>
      </c>
    </row>
    <row r="418" spans="1:8" ht="60" customHeight="1">
      <c r="A418" s="118" t="s">
        <v>627</v>
      </c>
      <c r="B418" s="323" t="s">
        <v>503</v>
      </c>
      <c r="C418" s="323" t="s">
        <v>583</v>
      </c>
      <c r="D418" s="323" t="s">
        <v>52</v>
      </c>
      <c r="E418" s="116"/>
      <c r="F418" s="39">
        <f>F420+F419</f>
        <v>973.543</v>
      </c>
      <c r="G418" s="39">
        <f>G420+G419</f>
        <v>973.543</v>
      </c>
      <c r="H418" s="39">
        <f>H420+H419</f>
        <v>973.543</v>
      </c>
    </row>
    <row r="419" spans="1:8" ht="32.25" customHeight="1">
      <c r="A419" s="116" t="s">
        <v>622</v>
      </c>
      <c r="B419" s="224" t="s">
        <v>503</v>
      </c>
      <c r="C419" s="224" t="s">
        <v>583</v>
      </c>
      <c r="D419" s="323" t="s">
        <v>52</v>
      </c>
      <c r="E419" s="116" t="s">
        <v>567</v>
      </c>
      <c r="F419" s="39">
        <v>2</v>
      </c>
      <c r="G419" s="39">
        <v>2</v>
      </c>
      <c r="H419" s="39">
        <v>2</v>
      </c>
    </row>
    <row r="420" spans="1:8" ht="27.75">
      <c r="A420" s="118" t="s">
        <v>513</v>
      </c>
      <c r="B420" s="224" t="s">
        <v>503</v>
      </c>
      <c r="C420" s="224" t="s">
        <v>583</v>
      </c>
      <c r="D420" s="323" t="s">
        <v>52</v>
      </c>
      <c r="E420" s="116" t="s">
        <v>504</v>
      </c>
      <c r="F420" s="36">
        <v>971.543</v>
      </c>
      <c r="G420" s="36">
        <v>971.543</v>
      </c>
      <c r="H420" s="36">
        <v>971.543</v>
      </c>
    </row>
    <row r="421" spans="1:8" ht="15">
      <c r="A421" s="49" t="s">
        <v>603</v>
      </c>
      <c r="B421" s="49">
        <v>10</v>
      </c>
      <c r="C421" s="49" t="s">
        <v>584</v>
      </c>
      <c r="D421" s="49"/>
      <c r="E421" s="49"/>
      <c r="F421" s="50">
        <f>F426+F422</f>
        <v>7302.835999999999</v>
      </c>
      <c r="G421" s="50">
        <f>G426+G422</f>
        <v>7319.364</v>
      </c>
      <c r="H421" s="50">
        <f>H426+H422</f>
        <v>7250.994000000001</v>
      </c>
    </row>
    <row r="422" spans="1:8" ht="63">
      <c r="A422" s="160" t="s">
        <v>136</v>
      </c>
      <c r="B422" s="126" t="s">
        <v>503</v>
      </c>
      <c r="C422" s="126" t="s">
        <v>584</v>
      </c>
      <c r="D422" s="126" t="s">
        <v>476</v>
      </c>
      <c r="E422" s="126"/>
      <c r="F422" s="41">
        <f aca="true" t="shared" si="49" ref="F422:H424">F423</f>
        <v>1671.886</v>
      </c>
      <c r="G422" s="43">
        <f t="shared" si="49"/>
        <v>1671.886</v>
      </c>
      <c r="H422" s="43">
        <f t="shared" si="49"/>
        <v>1671.886</v>
      </c>
    </row>
    <row r="423" spans="1:8" ht="71.25">
      <c r="A423" s="288" t="s">
        <v>262</v>
      </c>
      <c r="B423" s="113" t="s">
        <v>503</v>
      </c>
      <c r="C423" s="113" t="s">
        <v>584</v>
      </c>
      <c r="D423" s="113" t="s">
        <v>257</v>
      </c>
      <c r="E423" s="113"/>
      <c r="F423" s="44">
        <f t="shared" si="49"/>
        <v>1671.886</v>
      </c>
      <c r="G423" s="40">
        <f t="shared" si="49"/>
        <v>1671.886</v>
      </c>
      <c r="H423" s="40">
        <f t="shared" si="49"/>
        <v>1671.886</v>
      </c>
    </row>
    <row r="424" spans="1:8" ht="27">
      <c r="A424" s="116" t="s">
        <v>81</v>
      </c>
      <c r="B424" s="116" t="s">
        <v>503</v>
      </c>
      <c r="C424" s="116" t="s">
        <v>584</v>
      </c>
      <c r="D424" s="116" t="s">
        <v>60</v>
      </c>
      <c r="E424" s="126"/>
      <c r="F424" s="41">
        <f t="shared" si="49"/>
        <v>1671.886</v>
      </c>
      <c r="G424" s="43">
        <f t="shared" si="49"/>
        <v>1671.886</v>
      </c>
      <c r="H424" s="43">
        <f t="shared" si="49"/>
        <v>1671.886</v>
      </c>
    </row>
    <row r="425" spans="1:8" ht="27.75">
      <c r="A425" s="118" t="s">
        <v>513</v>
      </c>
      <c r="B425" s="116" t="s">
        <v>503</v>
      </c>
      <c r="C425" s="116" t="s">
        <v>584</v>
      </c>
      <c r="D425" s="116" t="s">
        <v>60</v>
      </c>
      <c r="E425" s="116" t="s">
        <v>504</v>
      </c>
      <c r="F425" s="39">
        <v>1671.886</v>
      </c>
      <c r="G425" s="42">
        <v>1671.886</v>
      </c>
      <c r="H425" s="42">
        <v>1671.886</v>
      </c>
    </row>
    <row r="426" spans="1:8" ht="57">
      <c r="A426" s="130" t="s">
        <v>570</v>
      </c>
      <c r="B426" s="113" t="s">
        <v>503</v>
      </c>
      <c r="C426" s="113" t="s">
        <v>584</v>
      </c>
      <c r="D426" s="113" t="s">
        <v>306</v>
      </c>
      <c r="E426" s="113"/>
      <c r="F426" s="44">
        <f aca="true" t="shared" si="50" ref="F426:H427">F427</f>
        <v>5630.95</v>
      </c>
      <c r="G426" s="40">
        <f t="shared" si="50"/>
        <v>5647.478</v>
      </c>
      <c r="H426" s="40">
        <f t="shared" si="50"/>
        <v>5579.108</v>
      </c>
    </row>
    <row r="427" spans="1:8" ht="93.75" customHeight="1">
      <c r="A427" s="118" t="s">
        <v>573</v>
      </c>
      <c r="B427" s="116" t="s">
        <v>503</v>
      </c>
      <c r="C427" s="116" t="s">
        <v>584</v>
      </c>
      <c r="D427" s="116" t="s">
        <v>249</v>
      </c>
      <c r="E427" s="116"/>
      <c r="F427" s="39">
        <f t="shared" si="50"/>
        <v>5630.95</v>
      </c>
      <c r="G427" s="42">
        <f t="shared" si="50"/>
        <v>5647.478</v>
      </c>
      <c r="H427" s="42">
        <f t="shared" si="50"/>
        <v>5579.108</v>
      </c>
    </row>
    <row r="428" spans="1:8" ht="52.5" customHeight="1">
      <c r="A428" s="116" t="s">
        <v>615</v>
      </c>
      <c r="B428" s="116">
        <v>10</v>
      </c>
      <c r="C428" s="116" t="s">
        <v>584</v>
      </c>
      <c r="D428" s="116" t="s">
        <v>61</v>
      </c>
      <c r="E428" s="116"/>
      <c r="F428" s="39">
        <f>F429+F430</f>
        <v>5630.95</v>
      </c>
      <c r="G428" s="42">
        <f>G429+G430</f>
        <v>5647.478</v>
      </c>
      <c r="H428" s="42">
        <v>5579.108</v>
      </c>
    </row>
    <row r="429" spans="1:8" ht="27">
      <c r="A429" s="116" t="s">
        <v>622</v>
      </c>
      <c r="B429" s="116" t="s">
        <v>503</v>
      </c>
      <c r="C429" s="116" t="s">
        <v>584</v>
      </c>
      <c r="D429" s="116" t="s">
        <v>61</v>
      </c>
      <c r="E429" s="116" t="s">
        <v>302</v>
      </c>
      <c r="F429" s="36">
        <v>913.5</v>
      </c>
      <c r="G429" s="36">
        <v>913.5</v>
      </c>
      <c r="H429" s="36">
        <v>913.5</v>
      </c>
    </row>
    <row r="430" spans="1:8" ht="21.75" customHeight="1">
      <c r="A430" s="116" t="s">
        <v>645</v>
      </c>
      <c r="B430" s="116" t="s">
        <v>503</v>
      </c>
      <c r="C430" s="116" t="s">
        <v>584</v>
      </c>
      <c r="D430" s="116" t="s">
        <v>61</v>
      </c>
      <c r="E430" s="116" t="s">
        <v>504</v>
      </c>
      <c r="F430" s="36">
        <v>4717.45</v>
      </c>
      <c r="G430" s="36">
        <v>4733.978</v>
      </c>
      <c r="H430" s="36">
        <v>4674.308</v>
      </c>
    </row>
    <row r="431" spans="1:8" ht="15">
      <c r="A431" s="49" t="s">
        <v>616</v>
      </c>
      <c r="B431" s="49" t="s">
        <v>502</v>
      </c>
      <c r="C431" s="45"/>
      <c r="D431" s="45"/>
      <c r="E431" s="45"/>
      <c r="F431" s="50">
        <f aca="true" t="shared" si="51" ref="F431:H435">F432</f>
        <v>785</v>
      </c>
      <c r="G431" s="50">
        <f t="shared" si="51"/>
        <v>330</v>
      </c>
      <c r="H431" s="50">
        <f t="shared" si="51"/>
        <v>370</v>
      </c>
    </row>
    <row r="432" spans="1:8" ht="15">
      <c r="A432" s="47" t="s">
        <v>617</v>
      </c>
      <c r="B432" s="49">
        <v>11</v>
      </c>
      <c r="C432" s="49" t="s">
        <v>643</v>
      </c>
      <c r="D432" s="49"/>
      <c r="E432" s="45"/>
      <c r="F432" s="50">
        <f t="shared" si="51"/>
        <v>785</v>
      </c>
      <c r="G432" s="50">
        <f t="shared" si="51"/>
        <v>330</v>
      </c>
      <c r="H432" s="50">
        <f t="shared" si="51"/>
        <v>370</v>
      </c>
    </row>
    <row r="433" spans="1:8" ht="72" customHeight="1">
      <c r="A433" s="222" t="s">
        <v>32</v>
      </c>
      <c r="B433" s="55">
        <v>11</v>
      </c>
      <c r="C433" s="55" t="s">
        <v>643</v>
      </c>
      <c r="D433" s="55" t="s">
        <v>370</v>
      </c>
      <c r="E433" s="55"/>
      <c r="F433" s="243">
        <f>F434</f>
        <v>785</v>
      </c>
      <c r="G433" s="243">
        <f t="shared" si="51"/>
        <v>330</v>
      </c>
      <c r="H433" s="243">
        <f t="shared" si="51"/>
        <v>370</v>
      </c>
    </row>
    <row r="434" spans="1:8" ht="93.75" customHeight="1">
      <c r="A434" s="227" t="s">
        <v>373</v>
      </c>
      <c r="B434" s="45" t="s">
        <v>502</v>
      </c>
      <c r="C434" s="45" t="s">
        <v>643</v>
      </c>
      <c r="D434" s="45" t="s">
        <v>374</v>
      </c>
      <c r="E434" s="45"/>
      <c r="F434" s="46">
        <f>F435+F437</f>
        <v>785</v>
      </c>
      <c r="G434" s="46">
        <f t="shared" si="51"/>
        <v>330</v>
      </c>
      <c r="H434" s="46">
        <f t="shared" si="51"/>
        <v>370</v>
      </c>
    </row>
    <row r="435" spans="1:8" ht="72.75" customHeight="1">
      <c r="A435" s="244" t="s">
        <v>305</v>
      </c>
      <c r="B435" s="224" t="s">
        <v>502</v>
      </c>
      <c r="C435" s="224" t="s">
        <v>643</v>
      </c>
      <c r="D435" s="224" t="s">
        <v>206</v>
      </c>
      <c r="E435" s="224"/>
      <c r="F435" s="77">
        <f>F436</f>
        <v>300</v>
      </c>
      <c r="G435" s="245">
        <f t="shared" si="51"/>
        <v>330</v>
      </c>
      <c r="H435" s="245">
        <f t="shared" si="51"/>
        <v>370</v>
      </c>
    </row>
    <row r="436" spans="1:8" ht="34.5" customHeight="1">
      <c r="A436" s="45" t="s">
        <v>622</v>
      </c>
      <c r="B436" s="45" t="s">
        <v>502</v>
      </c>
      <c r="C436" s="45" t="s">
        <v>643</v>
      </c>
      <c r="D436" s="224" t="s">
        <v>206</v>
      </c>
      <c r="E436" s="224" t="s">
        <v>567</v>
      </c>
      <c r="F436" s="77">
        <v>300</v>
      </c>
      <c r="G436" s="245">
        <v>330</v>
      </c>
      <c r="H436" s="245">
        <v>370</v>
      </c>
    </row>
    <row r="437" spans="1:8" ht="49.5" customHeight="1">
      <c r="A437" s="45" t="s">
        <v>662</v>
      </c>
      <c r="B437" s="45" t="s">
        <v>502</v>
      </c>
      <c r="C437" s="45" t="s">
        <v>643</v>
      </c>
      <c r="D437" s="224" t="s">
        <v>663</v>
      </c>
      <c r="E437" s="224"/>
      <c r="F437" s="77">
        <f>F438</f>
        <v>485</v>
      </c>
      <c r="G437" s="245"/>
      <c r="H437" s="245"/>
    </row>
    <row r="438" spans="1:8" ht="18" customHeight="1">
      <c r="A438" s="45" t="s">
        <v>611</v>
      </c>
      <c r="B438" s="45" t="s">
        <v>502</v>
      </c>
      <c r="C438" s="45" t="s">
        <v>643</v>
      </c>
      <c r="D438" s="224" t="s">
        <v>663</v>
      </c>
      <c r="E438" s="224" t="s">
        <v>561</v>
      </c>
      <c r="F438" s="77">
        <v>485</v>
      </c>
      <c r="G438" s="245"/>
      <c r="H438" s="245"/>
    </row>
    <row r="439" spans="1:8" ht="54.75">
      <c r="A439" s="326" t="s">
        <v>221</v>
      </c>
      <c r="B439" s="126">
        <v>14</v>
      </c>
      <c r="C439" s="126"/>
      <c r="D439" s="126"/>
      <c r="E439" s="126"/>
      <c r="F439" s="41">
        <f>F440+F445</f>
        <v>6487.2390000000005</v>
      </c>
      <c r="G439" s="43">
        <f>G440+G445</f>
        <v>5174.937</v>
      </c>
      <c r="H439" s="43">
        <f>H440+H445</f>
        <v>3080.32</v>
      </c>
    </row>
    <row r="440" spans="1:8" ht="42.75">
      <c r="A440" s="288" t="s">
        <v>83</v>
      </c>
      <c r="B440" s="288" t="s">
        <v>568</v>
      </c>
      <c r="C440" s="327" t="s">
        <v>642</v>
      </c>
      <c r="D440" s="288" t="s">
        <v>216</v>
      </c>
      <c r="E440" s="113"/>
      <c r="F440" s="44">
        <f aca="true" t="shared" si="52" ref="F440:H443">F441</f>
        <v>6160.639</v>
      </c>
      <c r="G440" s="40">
        <f t="shared" si="52"/>
        <v>5174.937</v>
      </c>
      <c r="H440" s="40">
        <f t="shared" si="52"/>
        <v>3080.32</v>
      </c>
    </row>
    <row r="441" spans="1:8" ht="30.75" customHeight="1">
      <c r="A441" s="287" t="s">
        <v>220</v>
      </c>
      <c r="B441" s="308" t="s">
        <v>568</v>
      </c>
      <c r="C441" s="328" t="s">
        <v>642</v>
      </c>
      <c r="D441" s="308" t="s">
        <v>236</v>
      </c>
      <c r="E441" s="113"/>
      <c r="F441" s="114">
        <f t="shared" si="52"/>
        <v>6160.639</v>
      </c>
      <c r="G441" s="164">
        <f t="shared" si="52"/>
        <v>5174.937</v>
      </c>
      <c r="H441" s="164">
        <f t="shared" si="52"/>
        <v>3080.32</v>
      </c>
    </row>
    <row r="442" spans="1:8" ht="36" customHeight="1">
      <c r="A442" s="288" t="s">
        <v>237</v>
      </c>
      <c r="B442" s="161" t="s">
        <v>568</v>
      </c>
      <c r="C442" s="165" t="s">
        <v>642</v>
      </c>
      <c r="D442" s="161" t="s">
        <v>238</v>
      </c>
      <c r="E442" s="126"/>
      <c r="F442" s="39">
        <f t="shared" si="52"/>
        <v>6160.639</v>
      </c>
      <c r="G442" s="42">
        <f t="shared" si="52"/>
        <v>5174.937</v>
      </c>
      <c r="H442" s="42">
        <f t="shared" si="52"/>
        <v>3080.32</v>
      </c>
    </row>
    <row r="443" spans="1:8" ht="57" customHeight="1">
      <c r="A443" s="161" t="s">
        <v>14</v>
      </c>
      <c r="B443" s="161" t="s">
        <v>568</v>
      </c>
      <c r="C443" s="165" t="s">
        <v>642</v>
      </c>
      <c r="D443" s="161" t="s">
        <v>156</v>
      </c>
      <c r="E443" s="126"/>
      <c r="F443" s="39">
        <f t="shared" si="52"/>
        <v>6160.639</v>
      </c>
      <c r="G443" s="42">
        <f t="shared" si="52"/>
        <v>5174.937</v>
      </c>
      <c r="H443" s="42">
        <f t="shared" si="52"/>
        <v>3080.32</v>
      </c>
    </row>
    <row r="444" spans="1:8" ht="15">
      <c r="A444" s="329" t="s">
        <v>357</v>
      </c>
      <c r="B444" s="116" t="s">
        <v>568</v>
      </c>
      <c r="C444" s="165" t="s">
        <v>642</v>
      </c>
      <c r="D444" s="161" t="s">
        <v>156</v>
      </c>
      <c r="E444" s="116" t="s">
        <v>569</v>
      </c>
      <c r="F444" s="36">
        <v>6160.639</v>
      </c>
      <c r="G444" s="122">
        <v>5174.937</v>
      </c>
      <c r="H444" s="122">
        <v>3080.32</v>
      </c>
    </row>
    <row r="445" spans="1:8" ht="27">
      <c r="A445" s="330" t="s">
        <v>482</v>
      </c>
      <c r="B445" s="49" t="s">
        <v>568</v>
      </c>
      <c r="C445" s="63" t="s">
        <v>583</v>
      </c>
      <c r="D445" s="289"/>
      <c r="E445" s="49"/>
      <c r="F445" s="59">
        <f>F446</f>
        <v>326.6</v>
      </c>
      <c r="G445" s="208">
        <f aca="true" t="shared" si="53" ref="G445:H447">G446</f>
        <v>0</v>
      </c>
      <c r="H445" s="208">
        <f t="shared" si="53"/>
        <v>0</v>
      </c>
    </row>
    <row r="446" spans="1:8" ht="32.25" customHeight="1">
      <c r="A446" s="287" t="s">
        <v>220</v>
      </c>
      <c r="B446" s="55" t="s">
        <v>568</v>
      </c>
      <c r="C446" s="272" t="s">
        <v>583</v>
      </c>
      <c r="D446" s="290" t="s">
        <v>236</v>
      </c>
      <c r="E446" s="55"/>
      <c r="F446" s="273">
        <f>F447</f>
        <v>326.6</v>
      </c>
      <c r="G446" s="110">
        <f t="shared" si="53"/>
        <v>0</v>
      </c>
      <c r="H446" s="110">
        <f t="shared" si="53"/>
        <v>0</v>
      </c>
    </row>
    <row r="447" spans="1:8" ht="28.5">
      <c r="A447" s="288" t="s">
        <v>237</v>
      </c>
      <c r="B447" s="45" t="s">
        <v>207</v>
      </c>
      <c r="C447" s="45" t="s">
        <v>583</v>
      </c>
      <c r="D447" s="291" t="s">
        <v>238</v>
      </c>
      <c r="E447" s="45"/>
      <c r="F447" s="53">
        <f>F448</f>
        <v>326.6</v>
      </c>
      <c r="G447" s="68">
        <f t="shared" si="53"/>
        <v>0</v>
      </c>
      <c r="H447" s="68">
        <f t="shared" si="53"/>
        <v>0</v>
      </c>
    </row>
    <row r="448" spans="1:8" ht="54.75">
      <c r="A448" s="244" t="s">
        <v>180</v>
      </c>
      <c r="B448" s="45" t="s">
        <v>568</v>
      </c>
      <c r="C448" s="45" t="s">
        <v>583</v>
      </c>
      <c r="D448" s="291" t="s">
        <v>155</v>
      </c>
      <c r="E448" s="45"/>
      <c r="F448" s="53">
        <f>F449</f>
        <v>326.6</v>
      </c>
      <c r="G448" s="68">
        <f>G449</f>
        <v>0</v>
      </c>
      <c r="H448" s="68">
        <f>H449</f>
        <v>0</v>
      </c>
    </row>
    <row r="449" spans="1:8" ht="17.25" customHeight="1">
      <c r="A449" s="230" t="s">
        <v>357</v>
      </c>
      <c r="B449" s="45" t="s">
        <v>568</v>
      </c>
      <c r="C449" s="45" t="s">
        <v>583</v>
      </c>
      <c r="D449" s="291" t="s">
        <v>155</v>
      </c>
      <c r="E449" s="45" t="s">
        <v>569</v>
      </c>
      <c r="F449" s="53">
        <v>326.6</v>
      </c>
      <c r="G449" s="53"/>
      <c r="H449" s="53"/>
    </row>
    <row r="450" spans="1:8" ht="15" hidden="1">
      <c r="A450" s="35" t="s">
        <v>646</v>
      </c>
      <c r="B450" s="7"/>
      <c r="C450" s="7"/>
      <c r="D450" s="26"/>
      <c r="E450" s="7"/>
      <c r="F450" s="34"/>
      <c r="G450" s="34">
        <v>7979.9</v>
      </c>
      <c r="H450" s="34">
        <v>14325.8</v>
      </c>
    </row>
  </sheetData>
  <sheetProtection/>
  <mergeCells count="18">
    <mergeCell ref="K83:L83"/>
    <mergeCell ref="A1:E1"/>
    <mergeCell ref="A2:E2"/>
    <mergeCell ref="A3:E3"/>
    <mergeCell ref="A4:E4"/>
    <mergeCell ref="F7:F8"/>
    <mergeCell ref="G7:G8"/>
    <mergeCell ref="I31:K31"/>
    <mergeCell ref="I280:K280"/>
    <mergeCell ref="I21:K21"/>
    <mergeCell ref="A5:E5"/>
    <mergeCell ref="H7:H8"/>
    <mergeCell ref="A7:A8"/>
    <mergeCell ref="B7:B8"/>
    <mergeCell ref="C7:C8"/>
    <mergeCell ref="D7:D8"/>
    <mergeCell ref="E7:E8"/>
    <mergeCell ref="I83:J83"/>
  </mergeCells>
  <hyperlinks>
    <hyperlink ref="A287" r:id="rId1" display="consultantplus://offline/ref=C6EF3AE28B6C46D1117CBBA251A07B11C6C7C5768D62628200322DA1BBA42282C9440EEF08E6CC43400635U6VAM"/>
    <hyperlink ref="A248" r:id="rId2" display="consultantplus://offline/ref=C6EF3AE28B6C46D1117CBBA251A07B11C6C7C5768D62628200322DA1BBA42282C9440EEF08E6CC43400635U6VAM"/>
    <hyperlink ref="A135" r:id="rId3" display="consultantplus://offline/ref=C6EF3AE28B6C46D1117CBBA251A07B11C6C7C5768D62628200322DA1BBA42282C9440EEF08E6CC43400635U6VAM"/>
    <hyperlink ref="A214" r:id="rId4" display="consultantplus://offline/ref=C6EF3AE28B6C46D1117CBBA251A07B11C6C7C5768D606C8B0E322DA1BBA42282C9440EEF08E6CC43400230U6VFM"/>
    <hyperlink ref="A355" r:id="rId5" display="consultantplus://offline/ref=C6EF3AE28B6C46D1117CBBA251A07B11C6C7C5768D62628200322DA1BBA42282C9440EEF08E6CC43400635U6VAM"/>
    <hyperlink ref="A58" r:id="rId6" display="consultantplus://offline/ref=C6EF3AE28B6C46D1117CBBA251A07B11C6C7C5768D62628200322DA1BBA42282C9440EEF08E6CC43400635U6VAM"/>
    <hyperlink ref="A225" r:id="rId7" display="consultantplus://offline/ref=C6EF3AE28B6C46D1117CBBA251A07B11C6C7C5768D67668B05322DA1BBA42282C9440EEF08E6CC43400635U6VBM"/>
    <hyperlink ref="A226" r:id="rId8" display="consultantplus://offline/ref=C6EF3AE28B6C46D1117CBBA251A07B11C6C7C5768D67668B05322DA1BBA42282C9440EEF08E6CC43410E37U6VAM"/>
  </hyperlinks>
  <printOptions horizontalCentered="1"/>
  <pageMargins left="0.7086614173228347" right="0.11811023622047245" top="0.7480314960629921" bottom="0.5511811023622047" header="0.31496062992125984" footer="0.31496062992125984"/>
  <pageSetup fitToHeight="0" fitToWidth="1" horizontalDpi="600" verticalDpi="600" orientation="portrait" paperSize="9" r:id="rId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2"/>
  <sheetViews>
    <sheetView zoomScalePageLayoutView="0" workbookViewId="0" topLeftCell="A1">
      <selection activeCell="A1" sqref="A1:I79"/>
    </sheetView>
  </sheetViews>
  <sheetFormatPr defaultColWidth="9.140625" defaultRowHeight="15"/>
  <cols>
    <col min="1" max="1" width="73.00390625" style="0" customWidth="1"/>
    <col min="2" max="2" width="5.140625" style="0" customWidth="1"/>
    <col min="3" max="3" width="4.140625" style="0" customWidth="1"/>
    <col min="4" max="4" width="5.57421875" style="0" customWidth="1"/>
    <col min="5" max="5" width="9.28125" style="0" customWidth="1"/>
    <col min="6" max="6" width="4.57421875" style="0" customWidth="1"/>
    <col min="7" max="7" width="11.57421875" style="0" customWidth="1"/>
    <col min="8" max="8" width="11.28125" style="0" hidden="1" customWidth="1"/>
    <col min="9" max="9" width="10.7109375" style="0" hidden="1" customWidth="1"/>
    <col min="10" max="10" width="13.00390625" style="0" customWidth="1"/>
  </cols>
  <sheetData>
    <row r="1" spans="1:7" ht="15">
      <c r="A1" s="425" t="s">
        <v>607</v>
      </c>
      <c r="B1" s="425"/>
      <c r="C1" s="425"/>
      <c r="D1" s="425"/>
      <c r="E1" s="425"/>
      <c r="F1" s="425"/>
      <c r="G1" s="425"/>
    </row>
    <row r="2" spans="1:7" ht="15" customHeight="1">
      <c r="A2" s="426" t="s">
        <v>227</v>
      </c>
      <c r="B2" s="426"/>
      <c r="C2" s="426"/>
      <c r="D2" s="426"/>
      <c r="E2" s="426"/>
      <c r="F2" s="426"/>
      <c r="G2" s="426"/>
    </row>
    <row r="3" spans="1:7" ht="15" customHeight="1">
      <c r="A3" s="427" t="s">
        <v>701</v>
      </c>
      <c r="B3" s="426"/>
      <c r="C3" s="426"/>
      <c r="D3" s="426"/>
      <c r="E3" s="426"/>
      <c r="F3" s="426"/>
      <c r="G3" s="426"/>
    </row>
    <row r="4" spans="1:9" ht="15">
      <c r="A4" s="431" t="s">
        <v>223</v>
      </c>
      <c r="B4" s="431"/>
      <c r="C4" s="431"/>
      <c r="D4" s="431"/>
      <c r="E4" s="431"/>
      <c r="F4" s="431"/>
      <c r="G4" s="431"/>
      <c r="H4" s="431"/>
      <c r="I4" s="431"/>
    </row>
    <row r="5" spans="1:9" ht="82.5" customHeight="1">
      <c r="A5" s="431"/>
      <c r="B5" s="431"/>
      <c r="C5" s="431"/>
      <c r="D5" s="431"/>
      <c r="E5" s="431"/>
      <c r="F5" s="431"/>
      <c r="G5" s="431"/>
      <c r="H5" s="431"/>
      <c r="I5" s="431"/>
    </row>
    <row r="6" spans="1:9" ht="15.75">
      <c r="A6" s="313" t="s">
        <v>576</v>
      </c>
      <c r="B6" s="307"/>
      <c r="C6" s="307"/>
      <c r="D6" s="307"/>
      <c r="E6" s="307"/>
      <c r="F6" s="307"/>
      <c r="G6" s="307"/>
      <c r="H6" s="307"/>
      <c r="I6" s="307"/>
    </row>
    <row r="7" spans="1:9" ht="15">
      <c r="A7" s="430" t="s">
        <v>577</v>
      </c>
      <c r="B7" s="429" t="s">
        <v>640</v>
      </c>
      <c r="C7" s="429" t="s">
        <v>340</v>
      </c>
      <c r="D7" s="429" t="s">
        <v>341</v>
      </c>
      <c r="E7" s="429" t="s">
        <v>342</v>
      </c>
      <c r="F7" s="429" t="s">
        <v>343</v>
      </c>
      <c r="G7" s="428">
        <v>2015</v>
      </c>
      <c r="H7" s="428">
        <v>2016</v>
      </c>
      <c r="I7" s="428">
        <v>2017</v>
      </c>
    </row>
    <row r="8" spans="1:9" ht="15">
      <c r="A8" s="430"/>
      <c r="B8" s="429"/>
      <c r="C8" s="429"/>
      <c r="D8" s="429"/>
      <c r="E8" s="429"/>
      <c r="F8" s="429"/>
      <c r="G8" s="428"/>
      <c r="H8" s="428"/>
      <c r="I8" s="428"/>
    </row>
    <row r="9" spans="1:9" ht="15">
      <c r="A9" s="362">
        <v>1</v>
      </c>
      <c r="B9" s="362">
        <v>2</v>
      </c>
      <c r="C9" s="362">
        <v>3</v>
      </c>
      <c r="D9" s="362">
        <v>4</v>
      </c>
      <c r="E9" s="362">
        <v>5</v>
      </c>
      <c r="F9" s="362">
        <v>6</v>
      </c>
      <c r="G9" s="363">
        <v>7</v>
      </c>
      <c r="H9" s="307">
        <v>8</v>
      </c>
      <c r="I9" s="307">
        <v>9</v>
      </c>
    </row>
    <row r="10" spans="1:11" ht="21.75" customHeight="1">
      <c r="A10" s="61" t="s">
        <v>598</v>
      </c>
      <c r="B10" s="49" t="s">
        <v>595</v>
      </c>
      <c r="C10" s="45"/>
      <c r="D10" s="45"/>
      <c r="E10" s="45"/>
      <c r="F10" s="45"/>
      <c r="G10" s="50">
        <f>G11+G144+G154+G174+G185+G199+G205</f>
        <v>30817.547</v>
      </c>
      <c r="H10" s="50">
        <f>H11+H144+H154+H174+H185+H199</f>
        <v>31491.354999999996</v>
      </c>
      <c r="I10" s="50">
        <f>I11+I144+I154+I174+I185+I199</f>
        <v>28766.246</v>
      </c>
      <c r="K10" s="27"/>
    </row>
    <row r="11" spans="1:9" ht="16.5" customHeight="1">
      <c r="A11" s="49" t="s">
        <v>345</v>
      </c>
      <c r="B11" s="49" t="s">
        <v>595</v>
      </c>
      <c r="C11" s="49" t="s">
        <v>642</v>
      </c>
      <c r="D11" s="49"/>
      <c r="E11" s="49"/>
      <c r="F11" s="49"/>
      <c r="G11" s="50">
        <f>G12+G16+G31+G73+G78</f>
        <v>21549.874</v>
      </c>
      <c r="H11" s="50">
        <f>H12+H16+H31+H73+H78</f>
        <v>21230.354999999996</v>
      </c>
      <c r="I11" s="50">
        <f>I12+I16+I31+I73+I78</f>
        <v>20451.246</v>
      </c>
    </row>
    <row r="12" spans="1:9" ht="12.75" customHeight="1">
      <c r="A12" s="225" t="s">
        <v>15</v>
      </c>
      <c r="B12" s="49" t="s">
        <v>595</v>
      </c>
      <c r="C12" s="49" t="s">
        <v>642</v>
      </c>
      <c r="D12" s="49" t="s">
        <v>643</v>
      </c>
      <c r="E12" s="47" t="s">
        <v>471</v>
      </c>
      <c r="F12" s="49"/>
      <c r="G12" s="50">
        <f>G13</f>
        <v>1000</v>
      </c>
      <c r="H12" s="50">
        <f>H13</f>
        <v>1000</v>
      </c>
      <c r="I12" s="50">
        <f>I13</f>
        <v>1000</v>
      </c>
    </row>
    <row r="13" spans="1:9" ht="19.5" customHeight="1">
      <c r="A13" s="45" t="s">
        <v>356</v>
      </c>
      <c r="B13" s="45" t="s">
        <v>595</v>
      </c>
      <c r="C13" s="45" t="s">
        <v>642</v>
      </c>
      <c r="D13" s="45" t="s">
        <v>643</v>
      </c>
      <c r="E13" s="45" t="s">
        <v>472</v>
      </c>
      <c r="F13" s="45"/>
      <c r="G13" s="46">
        <f aca="true" t="shared" si="0" ref="G13:I14">G14</f>
        <v>1000</v>
      </c>
      <c r="H13" s="46">
        <f t="shared" si="0"/>
        <v>1000</v>
      </c>
      <c r="I13" s="46">
        <f t="shared" si="0"/>
        <v>1000</v>
      </c>
    </row>
    <row r="14" spans="1:9" ht="18" customHeight="1">
      <c r="A14" s="45" t="s">
        <v>217</v>
      </c>
      <c r="B14" s="45" t="s">
        <v>595</v>
      </c>
      <c r="C14" s="45" t="s">
        <v>642</v>
      </c>
      <c r="D14" s="45" t="s">
        <v>643</v>
      </c>
      <c r="E14" s="45" t="s">
        <v>276</v>
      </c>
      <c r="F14" s="45"/>
      <c r="G14" s="46">
        <f t="shared" si="0"/>
        <v>1000</v>
      </c>
      <c r="H14" s="46">
        <f t="shared" si="0"/>
        <v>1000</v>
      </c>
      <c r="I14" s="46">
        <f t="shared" si="0"/>
        <v>1000</v>
      </c>
    </row>
    <row r="15" spans="1:9" ht="40.5">
      <c r="A15" s="45" t="s">
        <v>621</v>
      </c>
      <c r="B15" s="45" t="s">
        <v>595</v>
      </c>
      <c r="C15" s="45" t="s">
        <v>642</v>
      </c>
      <c r="D15" s="45" t="s">
        <v>643</v>
      </c>
      <c r="E15" s="45" t="s">
        <v>276</v>
      </c>
      <c r="F15" s="45" t="s">
        <v>507</v>
      </c>
      <c r="G15" s="46">
        <v>1000</v>
      </c>
      <c r="H15" s="46">
        <v>1000</v>
      </c>
      <c r="I15" s="46">
        <v>1000</v>
      </c>
    </row>
    <row r="16" spans="1:9" ht="40.5">
      <c r="A16" s="49" t="s">
        <v>644</v>
      </c>
      <c r="B16" s="49" t="s">
        <v>595</v>
      </c>
      <c r="C16" s="49" t="s">
        <v>642</v>
      </c>
      <c r="D16" s="49" t="s">
        <v>583</v>
      </c>
      <c r="E16" s="47"/>
      <c r="F16" s="49"/>
      <c r="G16" s="50">
        <f>G17+G26</f>
        <v>1659.2</v>
      </c>
      <c r="H16" s="50">
        <f>H17+H26</f>
        <v>1659.2</v>
      </c>
      <c r="I16" s="50">
        <f>I17+I26</f>
        <v>1659.2</v>
      </c>
    </row>
    <row r="17" spans="1:9" ht="28.5">
      <c r="A17" s="225" t="s">
        <v>18</v>
      </c>
      <c r="B17" s="47" t="s">
        <v>595</v>
      </c>
      <c r="C17" s="47" t="s">
        <v>642</v>
      </c>
      <c r="D17" s="47" t="s">
        <v>583</v>
      </c>
      <c r="E17" s="47" t="s">
        <v>19</v>
      </c>
      <c r="F17" s="47"/>
      <c r="G17" s="48">
        <f>G18+G21</f>
        <v>1460</v>
      </c>
      <c r="H17" s="48">
        <f>H18+H21</f>
        <v>1460</v>
      </c>
      <c r="I17" s="48">
        <f>I18+I21</f>
        <v>1460</v>
      </c>
    </row>
    <row r="18" spans="1:9" ht="15">
      <c r="A18" s="227" t="s">
        <v>523</v>
      </c>
      <c r="B18" s="45" t="s">
        <v>595</v>
      </c>
      <c r="C18" s="45" t="s">
        <v>642</v>
      </c>
      <c r="D18" s="45" t="s">
        <v>583</v>
      </c>
      <c r="E18" s="45" t="s">
        <v>20</v>
      </c>
      <c r="F18" s="45"/>
      <c r="G18" s="46">
        <f aca="true" t="shared" si="1" ref="G18:I19">G19</f>
        <v>456.2</v>
      </c>
      <c r="H18" s="46">
        <f t="shared" si="1"/>
        <v>456.2</v>
      </c>
      <c r="I18" s="46">
        <f t="shared" si="1"/>
        <v>456.2</v>
      </c>
    </row>
    <row r="19" spans="1:9" ht="27">
      <c r="A19" s="45" t="s">
        <v>217</v>
      </c>
      <c r="B19" s="45" t="s">
        <v>595</v>
      </c>
      <c r="C19" s="45" t="s">
        <v>642</v>
      </c>
      <c r="D19" s="45" t="s">
        <v>583</v>
      </c>
      <c r="E19" s="45" t="s">
        <v>21</v>
      </c>
      <c r="F19" s="45"/>
      <c r="G19" s="46">
        <f t="shared" si="1"/>
        <v>456.2</v>
      </c>
      <c r="H19" s="46">
        <f t="shared" si="1"/>
        <v>456.2</v>
      </c>
      <c r="I19" s="46">
        <f t="shared" si="1"/>
        <v>456.2</v>
      </c>
    </row>
    <row r="20" spans="1:9" ht="30.75" customHeight="1">
      <c r="A20" s="45" t="s">
        <v>621</v>
      </c>
      <c r="B20" s="45" t="s">
        <v>595</v>
      </c>
      <c r="C20" s="45" t="s">
        <v>642</v>
      </c>
      <c r="D20" s="45" t="s">
        <v>583</v>
      </c>
      <c r="E20" s="45" t="s">
        <v>22</v>
      </c>
      <c r="F20" s="45" t="s">
        <v>507</v>
      </c>
      <c r="G20" s="46">
        <v>456.2</v>
      </c>
      <c r="H20" s="46">
        <v>456.2</v>
      </c>
      <c r="I20" s="46">
        <v>456.2</v>
      </c>
    </row>
    <row r="21" spans="1:9" ht="16.5" customHeight="1">
      <c r="A21" s="228" t="s">
        <v>24</v>
      </c>
      <c r="B21" s="45" t="s">
        <v>595</v>
      </c>
      <c r="C21" s="47" t="s">
        <v>642</v>
      </c>
      <c r="D21" s="47" t="s">
        <v>583</v>
      </c>
      <c r="E21" s="47" t="s">
        <v>25</v>
      </c>
      <c r="F21" s="47"/>
      <c r="G21" s="48">
        <f>G22</f>
        <v>1003.8</v>
      </c>
      <c r="H21" s="48">
        <f>H22</f>
        <v>1003.8</v>
      </c>
      <c r="I21" s="48">
        <f>I22</f>
        <v>1003.8</v>
      </c>
    </row>
    <row r="22" spans="1:9" ht="27">
      <c r="A22" s="45" t="s">
        <v>217</v>
      </c>
      <c r="B22" s="45" t="s">
        <v>595</v>
      </c>
      <c r="C22" s="45" t="s">
        <v>642</v>
      </c>
      <c r="D22" s="45" t="s">
        <v>583</v>
      </c>
      <c r="E22" s="45" t="s">
        <v>26</v>
      </c>
      <c r="F22" s="45"/>
      <c r="G22" s="46">
        <f>G23+G24+G25</f>
        <v>1003.8</v>
      </c>
      <c r="H22" s="46">
        <f>H23+H24+H25</f>
        <v>1003.8</v>
      </c>
      <c r="I22" s="46">
        <f>I23+I24+I25</f>
        <v>1003.8</v>
      </c>
    </row>
    <row r="23" spans="1:9" ht="41.25" customHeight="1">
      <c r="A23" s="45" t="s">
        <v>621</v>
      </c>
      <c r="B23" s="45" t="s">
        <v>595</v>
      </c>
      <c r="C23" s="45" t="s">
        <v>642</v>
      </c>
      <c r="D23" s="45" t="s">
        <v>583</v>
      </c>
      <c r="E23" s="45" t="s">
        <v>26</v>
      </c>
      <c r="F23" s="45" t="s">
        <v>507</v>
      </c>
      <c r="G23" s="46">
        <v>938.8</v>
      </c>
      <c r="H23" s="46">
        <v>938.8</v>
      </c>
      <c r="I23" s="46">
        <v>938.8</v>
      </c>
    </row>
    <row r="24" spans="1:9" ht="15">
      <c r="A24" s="45" t="s">
        <v>622</v>
      </c>
      <c r="B24" s="45" t="s">
        <v>595</v>
      </c>
      <c r="C24" s="45" t="s">
        <v>642</v>
      </c>
      <c r="D24" s="45" t="s">
        <v>583</v>
      </c>
      <c r="E24" s="45" t="s">
        <v>26</v>
      </c>
      <c r="F24" s="45" t="s">
        <v>567</v>
      </c>
      <c r="G24" s="46">
        <v>65</v>
      </c>
      <c r="H24" s="46">
        <v>65</v>
      </c>
      <c r="I24" s="46">
        <v>65</v>
      </c>
    </row>
    <row r="25" spans="1:9" ht="13.5" customHeight="1">
      <c r="A25" s="45" t="s">
        <v>505</v>
      </c>
      <c r="B25" s="45" t="s">
        <v>595</v>
      </c>
      <c r="C25" s="45" t="s">
        <v>642</v>
      </c>
      <c r="D25" s="45" t="s">
        <v>583</v>
      </c>
      <c r="E25" s="45" t="s">
        <v>26</v>
      </c>
      <c r="F25" s="45" t="s">
        <v>506</v>
      </c>
      <c r="G25" s="46"/>
      <c r="H25" s="46"/>
      <c r="I25" s="46"/>
    </row>
    <row r="26" spans="1:9" ht="20.25" customHeight="1">
      <c r="A26" s="135" t="s">
        <v>220</v>
      </c>
      <c r="B26" s="47" t="s">
        <v>595</v>
      </c>
      <c r="C26" s="47" t="s">
        <v>642</v>
      </c>
      <c r="D26" s="47" t="s">
        <v>583</v>
      </c>
      <c r="E26" s="126" t="s">
        <v>236</v>
      </c>
      <c r="F26" s="47"/>
      <c r="G26" s="48">
        <f aca="true" t="shared" si="2" ref="G26:I27">G27</f>
        <v>199.2</v>
      </c>
      <c r="H26" s="48">
        <f t="shared" si="2"/>
        <v>199.2</v>
      </c>
      <c r="I26" s="48">
        <f t="shared" si="2"/>
        <v>199.2</v>
      </c>
    </row>
    <row r="27" spans="1:9" ht="15.75" customHeight="1">
      <c r="A27" s="115" t="s">
        <v>237</v>
      </c>
      <c r="B27" s="45" t="s">
        <v>595</v>
      </c>
      <c r="C27" s="45" t="s">
        <v>642</v>
      </c>
      <c r="D27" s="45" t="s">
        <v>583</v>
      </c>
      <c r="E27" s="113" t="s">
        <v>238</v>
      </c>
      <c r="F27" s="45"/>
      <c r="G27" s="46">
        <f t="shared" si="2"/>
        <v>199.2</v>
      </c>
      <c r="H27" s="46">
        <f t="shared" si="2"/>
        <v>199.2</v>
      </c>
      <c r="I27" s="46">
        <f t="shared" si="2"/>
        <v>199.2</v>
      </c>
    </row>
    <row r="28" spans="1:9" ht="15">
      <c r="A28" s="90" t="s">
        <v>548</v>
      </c>
      <c r="B28" s="45" t="s">
        <v>595</v>
      </c>
      <c r="C28" s="45" t="s">
        <v>642</v>
      </c>
      <c r="D28" s="45" t="s">
        <v>583</v>
      </c>
      <c r="E28" s="45" t="s">
        <v>632</v>
      </c>
      <c r="F28" s="45"/>
      <c r="G28" s="46">
        <f>G29+G30</f>
        <v>199.2</v>
      </c>
      <c r="H28" s="46">
        <f>H29+H30</f>
        <v>199.2</v>
      </c>
      <c r="I28" s="46">
        <f>I29+I30</f>
        <v>199.2</v>
      </c>
    </row>
    <row r="29" spans="1:9" ht="40.5">
      <c r="A29" s="45" t="s">
        <v>621</v>
      </c>
      <c r="B29" s="45" t="s">
        <v>595</v>
      </c>
      <c r="C29" s="45" t="s">
        <v>642</v>
      </c>
      <c r="D29" s="45" t="s">
        <v>583</v>
      </c>
      <c r="E29" s="45" t="s">
        <v>632</v>
      </c>
      <c r="F29" s="45" t="s">
        <v>507</v>
      </c>
      <c r="G29" s="46">
        <v>184</v>
      </c>
      <c r="H29" s="46">
        <v>184</v>
      </c>
      <c r="I29" s="46">
        <v>184</v>
      </c>
    </row>
    <row r="30" spans="1:9" ht="15">
      <c r="A30" s="45" t="s">
        <v>622</v>
      </c>
      <c r="B30" s="45" t="s">
        <v>595</v>
      </c>
      <c r="C30" s="45" t="s">
        <v>642</v>
      </c>
      <c r="D30" s="45" t="s">
        <v>583</v>
      </c>
      <c r="E30" s="45" t="s">
        <v>632</v>
      </c>
      <c r="F30" s="45" t="s">
        <v>567</v>
      </c>
      <c r="G30" s="46">
        <v>15.2</v>
      </c>
      <c r="H30" s="46">
        <v>15.2</v>
      </c>
      <c r="I30" s="46">
        <v>15.2</v>
      </c>
    </row>
    <row r="31" spans="1:9" ht="40.5">
      <c r="A31" s="49" t="s">
        <v>473</v>
      </c>
      <c r="B31" s="49" t="s">
        <v>595</v>
      </c>
      <c r="C31" s="49" t="s">
        <v>642</v>
      </c>
      <c r="D31" s="49" t="s">
        <v>584</v>
      </c>
      <c r="E31" s="49"/>
      <c r="F31" s="49"/>
      <c r="G31" s="50">
        <f>G32+G38+G43+G46</f>
        <v>11525.314</v>
      </c>
      <c r="H31" s="50">
        <f>H32+H38+H43+H46</f>
        <v>11282.114</v>
      </c>
      <c r="I31" s="50">
        <f>I32+I38+I43+I46</f>
        <v>10502.114</v>
      </c>
    </row>
    <row r="32" spans="1:9" ht="18.75" customHeight="1">
      <c r="A32" s="225" t="s">
        <v>16</v>
      </c>
      <c r="B32" s="47" t="s">
        <v>595</v>
      </c>
      <c r="C32" s="47" t="s">
        <v>642</v>
      </c>
      <c r="D32" s="47" t="s">
        <v>584</v>
      </c>
      <c r="E32" s="47" t="s">
        <v>277</v>
      </c>
      <c r="F32" s="47"/>
      <c r="G32" s="48">
        <f>G33</f>
        <v>8947</v>
      </c>
      <c r="H32" s="48">
        <f>H33</f>
        <v>8947</v>
      </c>
      <c r="I32" s="48">
        <f>I33</f>
        <v>8947</v>
      </c>
    </row>
    <row r="33" spans="1:9" ht="15.75" customHeight="1">
      <c r="A33" s="227" t="s">
        <v>17</v>
      </c>
      <c r="B33" s="45" t="s">
        <v>595</v>
      </c>
      <c r="C33" s="45" t="s">
        <v>642</v>
      </c>
      <c r="D33" s="45" t="s">
        <v>584</v>
      </c>
      <c r="E33" s="45" t="s">
        <v>278</v>
      </c>
      <c r="F33" s="45"/>
      <c r="G33" s="46">
        <f>G35+G36+G37</f>
        <v>8947</v>
      </c>
      <c r="H33" s="46">
        <f>H35+H36+H37</f>
        <v>8947</v>
      </c>
      <c r="I33" s="46">
        <f>I35+I36+I37</f>
        <v>8947</v>
      </c>
    </row>
    <row r="34" spans="1:9" ht="17.25" customHeight="1">
      <c r="A34" s="45" t="s">
        <v>217</v>
      </c>
      <c r="B34" s="45" t="s">
        <v>595</v>
      </c>
      <c r="C34" s="45" t="s">
        <v>642</v>
      </c>
      <c r="D34" s="45" t="s">
        <v>584</v>
      </c>
      <c r="E34" s="45" t="s">
        <v>279</v>
      </c>
      <c r="F34" s="45"/>
      <c r="G34" s="46">
        <f>G35+G36+G37</f>
        <v>8947</v>
      </c>
      <c r="H34" s="46">
        <f>H35+H36+H37</f>
        <v>8947</v>
      </c>
      <c r="I34" s="46">
        <f>I35+I36+I37</f>
        <v>8947</v>
      </c>
    </row>
    <row r="35" spans="1:9" ht="40.5">
      <c r="A35" s="45" t="s">
        <v>621</v>
      </c>
      <c r="B35" s="45" t="s">
        <v>595</v>
      </c>
      <c r="C35" s="45" t="s">
        <v>642</v>
      </c>
      <c r="D35" s="45" t="s">
        <v>584</v>
      </c>
      <c r="E35" s="45" t="s">
        <v>279</v>
      </c>
      <c r="F35" s="45" t="s">
        <v>507</v>
      </c>
      <c r="G35" s="46">
        <v>8660</v>
      </c>
      <c r="H35" s="46">
        <v>8660</v>
      </c>
      <c r="I35" s="46">
        <v>8660</v>
      </c>
    </row>
    <row r="36" spans="1:9" ht="15">
      <c r="A36" s="45" t="s">
        <v>622</v>
      </c>
      <c r="B36" s="45" t="s">
        <v>595</v>
      </c>
      <c r="C36" s="45" t="s">
        <v>642</v>
      </c>
      <c r="D36" s="45" t="s">
        <v>584</v>
      </c>
      <c r="E36" s="45" t="s">
        <v>279</v>
      </c>
      <c r="F36" s="45" t="s">
        <v>567</v>
      </c>
      <c r="G36" s="46">
        <v>270</v>
      </c>
      <c r="H36" s="46">
        <v>270</v>
      </c>
      <c r="I36" s="46">
        <v>270</v>
      </c>
    </row>
    <row r="37" spans="1:9" ht="15">
      <c r="A37" s="45" t="s">
        <v>505</v>
      </c>
      <c r="B37" s="45" t="s">
        <v>595</v>
      </c>
      <c r="C37" s="45" t="s">
        <v>642</v>
      </c>
      <c r="D37" s="45" t="s">
        <v>584</v>
      </c>
      <c r="E37" s="45" t="s">
        <v>279</v>
      </c>
      <c r="F37" s="45" t="s">
        <v>506</v>
      </c>
      <c r="G37" s="46">
        <v>17</v>
      </c>
      <c r="H37" s="46">
        <v>17</v>
      </c>
      <c r="I37" s="46">
        <v>17</v>
      </c>
    </row>
    <row r="38" spans="1:9" ht="15">
      <c r="A38" s="254" t="s">
        <v>220</v>
      </c>
      <c r="B38" s="49" t="s">
        <v>595</v>
      </c>
      <c r="C38" s="49" t="s">
        <v>642</v>
      </c>
      <c r="D38" s="49" t="s">
        <v>584</v>
      </c>
      <c r="E38" s="49" t="s">
        <v>236</v>
      </c>
      <c r="F38" s="49"/>
      <c r="G38" s="50">
        <f>G39+G44</f>
        <v>237</v>
      </c>
      <c r="H38" s="50">
        <f>H39+H44</f>
        <v>237</v>
      </c>
      <c r="I38" s="50">
        <f>I39+I44</f>
        <v>237</v>
      </c>
    </row>
    <row r="39" spans="1:9" ht="16.5" customHeight="1">
      <c r="A39" s="288" t="s">
        <v>237</v>
      </c>
      <c r="B39" s="47" t="s">
        <v>595</v>
      </c>
      <c r="C39" s="113" t="s">
        <v>642</v>
      </c>
      <c r="D39" s="113" t="s">
        <v>584</v>
      </c>
      <c r="E39" s="113" t="s">
        <v>238</v>
      </c>
      <c r="F39" s="113"/>
      <c r="G39" s="44">
        <f>G40</f>
        <v>237</v>
      </c>
      <c r="H39" s="44">
        <f>H40</f>
        <v>237</v>
      </c>
      <c r="I39" s="44">
        <f>I40</f>
        <v>237</v>
      </c>
    </row>
    <row r="40" spans="1:9" ht="27" customHeight="1">
      <c r="A40" s="112" t="s">
        <v>626</v>
      </c>
      <c r="B40" s="45" t="s">
        <v>595</v>
      </c>
      <c r="C40" s="128" t="s">
        <v>642</v>
      </c>
      <c r="D40" s="128" t="s">
        <v>584</v>
      </c>
      <c r="E40" s="128" t="s">
        <v>239</v>
      </c>
      <c r="F40" s="113"/>
      <c r="G40" s="114">
        <f>G41+G42</f>
        <v>237</v>
      </c>
      <c r="H40" s="114">
        <f>H41+H42</f>
        <v>237</v>
      </c>
      <c r="I40" s="114">
        <f>I41+I42</f>
        <v>237</v>
      </c>
    </row>
    <row r="41" spans="1:9" ht="27" customHeight="1">
      <c r="A41" s="116" t="s">
        <v>534</v>
      </c>
      <c r="B41" s="45" t="s">
        <v>595</v>
      </c>
      <c r="C41" s="116" t="s">
        <v>642</v>
      </c>
      <c r="D41" s="116" t="s">
        <v>584</v>
      </c>
      <c r="E41" s="118" t="s">
        <v>239</v>
      </c>
      <c r="F41" s="116" t="s">
        <v>507</v>
      </c>
      <c r="G41" s="36">
        <v>237</v>
      </c>
      <c r="H41" s="36">
        <v>237</v>
      </c>
      <c r="I41" s="36">
        <v>237</v>
      </c>
    </row>
    <row r="42" spans="1:9" ht="15" hidden="1">
      <c r="A42" s="45" t="s">
        <v>566</v>
      </c>
      <c r="B42" s="45" t="s">
        <v>595</v>
      </c>
      <c r="C42" s="45" t="s">
        <v>642</v>
      </c>
      <c r="D42" s="45" t="s">
        <v>584</v>
      </c>
      <c r="E42" s="274" t="s">
        <v>474</v>
      </c>
      <c r="F42" s="45" t="s">
        <v>567</v>
      </c>
      <c r="G42" s="53"/>
      <c r="H42" s="53"/>
      <c r="I42" s="53"/>
    </row>
    <row r="43" spans="1:9" ht="15" hidden="1">
      <c r="A43" s="49" t="s">
        <v>212</v>
      </c>
      <c r="B43" s="49"/>
      <c r="C43" s="49"/>
      <c r="D43" s="49"/>
      <c r="E43" s="314"/>
      <c r="F43" s="49"/>
      <c r="G43" s="59">
        <f aca="true" t="shared" si="3" ref="G43:I44">G44</f>
        <v>0</v>
      </c>
      <c r="H43" s="59">
        <f t="shared" si="3"/>
        <v>0</v>
      </c>
      <c r="I43" s="59">
        <f t="shared" si="3"/>
        <v>0</v>
      </c>
    </row>
    <row r="44" spans="1:9" ht="14.25" customHeight="1" hidden="1">
      <c r="A44" s="300" t="s">
        <v>96</v>
      </c>
      <c r="B44" s="45" t="s">
        <v>595</v>
      </c>
      <c r="C44" s="45" t="s">
        <v>642</v>
      </c>
      <c r="D44" s="45" t="s">
        <v>584</v>
      </c>
      <c r="E44" s="274" t="s">
        <v>152</v>
      </c>
      <c r="F44" s="45"/>
      <c r="G44" s="53">
        <f t="shared" si="3"/>
        <v>0</v>
      </c>
      <c r="H44" s="53">
        <f t="shared" si="3"/>
        <v>0</v>
      </c>
      <c r="I44" s="53">
        <f t="shared" si="3"/>
        <v>0</v>
      </c>
    </row>
    <row r="45" spans="1:9" ht="33" customHeight="1" hidden="1">
      <c r="A45" s="45" t="s">
        <v>622</v>
      </c>
      <c r="B45" s="45" t="s">
        <v>595</v>
      </c>
      <c r="C45" s="45" t="s">
        <v>642</v>
      </c>
      <c r="D45" s="45" t="s">
        <v>584</v>
      </c>
      <c r="E45" s="274" t="s">
        <v>152</v>
      </c>
      <c r="F45" s="45" t="s">
        <v>567</v>
      </c>
      <c r="G45" s="53"/>
      <c r="H45" s="53"/>
      <c r="I45" s="53"/>
    </row>
    <row r="46" spans="1:9" ht="21" customHeight="1">
      <c r="A46" s="131" t="s">
        <v>588</v>
      </c>
      <c r="B46" s="131" t="s">
        <v>595</v>
      </c>
      <c r="C46" s="131" t="s">
        <v>642</v>
      </c>
      <c r="D46" s="131" t="s">
        <v>584</v>
      </c>
      <c r="E46" s="133"/>
      <c r="F46" s="131"/>
      <c r="G46" s="315">
        <f>G47+G58+G65+G69</f>
        <v>2341.3140000000003</v>
      </c>
      <c r="H46" s="315">
        <f>H47+H58+H65+H69</f>
        <v>2098.114</v>
      </c>
      <c r="I46" s="315">
        <f>I47+I58+I65+I69</f>
        <v>1318.114</v>
      </c>
    </row>
    <row r="47" spans="1:9" ht="26.25" customHeight="1">
      <c r="A47" s="316" t="s">
        <v>148</v>
      </c>
      <c r="B47" s="113" t="s">
        <v>595</v>
      </c>
      <c r="C47" s="317" t="s">
        <v>642</v>
      </c>
      <c r="D47" s="317" t="s">
        <v>584</v>
      </c>
      <c r="E47" s="317" t="s">
        <v>479</v>
      </c>
      <c r="F47" s="113"/>
      <c r="G47" s="44">
        <f>G52+G48</f>
        <v>964.114</v>
      </c>
      <c r="H47" s="44">
        <f>H52+H48</f>
        <v>824.114</v>
      </c>
      <c r="I47" s="44">
        <f>I52+I48</f>
        <v>844.114</v>
      </c>
    </row>
    <row r="48" spans="1:9" ht="38.25" customHeight="1">
      <c r="A48" s="51" t="s">
        <v>149</v>
      </c>
      <c r="B48" s="116" t="s">
        <v>595</v>
      </c>
      <c r="C48" s="275" t="s">
        <v>642</v>
      </c>
      <c r="D48" s="275" t="s">
        <v>584</v>
      </c>
      <c r="E48" s="275" t="s">
        <v>378</v>
      </c>
      <c r="F48" s="45"/>
      <c r="G48" s="46">
        <f>G49</f>
        <v>365</v>
      </c>
      <c r="H48" s="46">
        <f>H49</f>
        <v>365</v>
      </c>
      <c r="I48" s="46">
        <f>I49</f>
        <v>365</v>
      </c>
    </row>
    <row r="49" spans="1:9" ht="20.25" customHeight="1">
      <c r="A49" s="45" t="s">
        <v>217</v>
      </c>
      <c r="B49" s="116" t="s">
        <v>595</v>
      </c>
      <c r="C49" s="275" t="s">
        <v>642</v>
      </c>
      <c r="D49" s="275" t="s">
        <v>584</v>
      </c>
      <c r="E49" s="275" t="s">
        <v>187</v>
      </c>
      <c r="F49" s="45"/>
      <c r="G49" s="46">
        <f>G50+G51</f>
        <v>365</v>
      </c>
      <c r="H49" s="46">
        <f>H50+H51</f>
        <v>365</v>
      </c>
      <c r="I49" s="46">
        <f>I50+I51</f>
        <v>365</v>
      </c>
    </row>
    <row r="50" spans="1:9" ht="45" customHeight="1">
      <c r="A50" s="45" t="s">
        <v>621</v>
      </c>
      <c r="B50" s="116" t="s">
        <v>595</v>
      </c>
      <c r="C50" s="275" t="s">
        <v>642</v>
      </c>
      <c r="D50" s="275" t="s">
        <v>584</v>
      </c>
      <c r="E50" s="275" t="s">
        <v>187</v>
      </c>
      <c r="F50" s="45" t="s">
        <v>507</v>
      </c>
      <c r="G50" s="46">
        <v>339</v>
      </c>
      <c r="H50" s="46">
        <v>339</v>
      </c>
      <c r="I50" s="46">
        <v>339</v>
      </c>
    </row>
    <row r="51" spans="1:9" ht="18" customHeight="1">
      <c r="A51" s="45" t="s">
        <v>622</v>
      </c>
      <c r="B51" s="116" t="s">
        <v>595</v>
      </c>
      <c r="C51" s="275" t="s">
        <v>642</v>
      </c>
      <c r="D51" s="275" t="s">
        <v>584</v>
      </c>
      <c r="E51" s="275" t="s">
        <v>187</v>
      </c>
      <c r="F51" s="45" t="s">
        <v>567</v>
      </c>
      <c r="G51" s="46">
        <v>26</v>
      </c>
      <c r="H51" s="46">
        <v>26</v>
      </c>
      <c r="I51" s="46">
        <v>26</v>
      </c>
    </row>
    <row r="52" spans="1:9" ht="62.25" customHeight="1">
      <c r="A52" s="309" t="s">
        <v>150</v>
      </c>
      <c r="B52" s="116" t="s">
        <v>595</v>
      </c>
      <c r="C52" s="116" t="s">
        <v>642</v>
      </c>
      <c r="D52" s="116" t="s">
        <v>584</v>
      </c>
      <c r="E52" s="194" t="s">
        <v>79</v>
      </c>
      <c r="F52" s="116"/>
      <c r="G52" s="39">
        <f>G53+G56</f>
        <v>599.114</v>
      </c>
      <c r="H52" s="39">
        <f>H53+H56</f>
        <v>459.114</v>
      </c>
      <c r="I52" s="39">
        <f>I53+I56</f>
        <v>479.114</v>
      </c>
    </row>
    <row r="53" spans="1:9" ht="19.5" customHeight="1">
      <c r="A53" s="118" t="s">
        <v>625</v>
      </c>
      <c r="B53" s="116" t="s">
        <v>595</v>
      </c>
      <c r="C53" s="116" t="s">
        <v>642</v>
      </c>
      <c r="D53" s="116" t="s">
        <v>584</v>
      </c>
      <c r="E53" s="118" t="s">
        <v>240</v>
      </c>
      <c r="F53" s="116"/>
      <c r="G53" s="39">
        <f>G54+G55</f>
        <v>259.114</v>
      </c>
      <c r="H53" s="39">
        <f>H54+H55</f>
        <v>259.114</v>
      </c>
      <c r="I53" s="39">
        <f>I54+I55</f>
        <v>259.114</v>
      </c>
    </row>
    <row r="54" spans="1:9" ht="49.5" customHeight="1">
      <c r="A54" s="116" t="s">
        <v>621</v>
      </c>
      <c r="B54" s="116" t="s">
        <v>595</v>
      </c>
      <c r="C54" s="116" t="s">
        <v>642</v>
      </c>
      <c r="D54" s="116" t="s">
        <v>584</v>
      </c>
      <c r="E54" s="118" t="s">
        <v>240</v>
      </c>
      <c r="F54" s="116" t="s">
        <v>507</v>
      </c>
      <c r="G54" s="36">
        <v>197.5</v>
      </c>
      <c r="H54" s="36">
        <v>197.5</v>
      </c>
      <c r="I54" s="36">
        <v>197.5</v>
      </c>
    </row>
    <row r="55" spans="1:9" ht="27.75" customHeight="1">
      <c r="A55" s="116" t="s">
        <v>622</v>
      </c>
      <c r="B55" s="45" t="s">
        <v>595</v>
      </c>
      <c r="C55" s="116" t="s">
        <v>642</v>
      </c>
      <c r="D55" s="116" t="s">
        <v>584</v>
      </c>
      <c r="E55" s="118" t="s">
        <v>240</v>
      </c>
      <c r="F55" s="116" t="s">
        <v>567</v>
      </c>
      <c r="G55" s="36">
        <v>61.614</v>
      </c>
      <c r="H55" s="36">
        <v>61.614</v>
      </c>
      <c r="I55" s="36">
        <v>61.614</v>
      </c>
    </row>
    <row r="56" spans="1:10" ht="24" customHeight="1">
      <c r="A56" s="45" t="s">
        <v>176</v>
      </c>
      <c r="B56" s="45" t="s">
        <v>595</v>
      </c>
      <c r="C56" s="45" t="s">
        <v>642</v>
      </c>
      <c r="D56" s="45" t="s">
        <v>584</v>
      </c>
      <c r="E56" s="274" t="s">
        <v>188</v>
      </c>
      <c r="F56" s="45"/>
      <c r="G56" s="53">
        <f>G57</f>
        <v>340</v>
      </c>
      <c r="H56" s="53">
        <f>H57</f>
        <v>200</v>
      </c>
      <c r="I56" s="53">
        <f>I57</f>
        <v>220</v>
      </c>
      <c r="J56" s="276"/>
    </row>
    <row r="57" spans="1:10" ht="20.25" customHeight="1">
      <c r="A57" s="45" t="s">
        <v>622</v>
      </c>
      <c r="B57" s="45" t="s">
        <v>595</v>
      </c>
      <c r="C57" s="45" t="s">
        <v>642</v>
      </c>
      <c r="D57" s="45" t="s">
        <v>584</v>
      </c>
      <c r="E57" s="274" t="s">
        <v>188</v>
      </c>
      <c r="F57" s="45" t="s">
        <v>567</v>
      </c>
      <c r="G57" s="53">
        <v>340</v>
      </c>
      <c r="H57" s="53">
        <v>200</v>
      </c>
      <c r="I57" s="53">
        <v>220</v>
      </c>
      <c r="J57" s="276"/>
    </row>
    <row r="58" spans="1:9" ht="35.25" customHeight="1">
      <c r="A58" s="265" t="s">
        <v>288</v>
      </c>
      <c r="B58" s="113" t="s">
        <v>595</v>
      </c>
      <c r="C58" s="113" t="s">
        <v>642</v>
      </c>
      <c r="D58" s="113" t="s">
        <v>584</v>
      </c>
      <c r="E58" s="127" t="s">
        <v>251</v>
      </c>
      <c r="F58" s="113"/>
      <c r="G58" s="318">
        <f>G59+G62</f>
        <v>340.2</v>
      </c>
      <c r="H58" s="318">
        <f>H59</f>
        <v>237</v>
      </c>
      <c r="I58" s="318">
        <f>I59</f>
        <v>237</v>
      </c>
    </row>
    <row r="59" spans="1:9" ht="39" customHeight="1">
      <c r="A59" s="349" t="s">
        <v>286</v>
      </c>
      <c r="B59" s="126" t="s">
        <v>595</v>
      </c>
      <c r="C59" s="120" t="s">
        <v>642</v>
      </c>
      <c r="D59" s="120" t="s">
        <v>584</v>
      </c>
      <c r="E59" s="128" t="s">
        <v>95</v>
      </c>
      <c r="F59" s="120"/>
      <c r="G59" s="319">
        <f aca="true" t="shared" si="4" ref="G59:I60">G60</f>
        <v>237</v>
      </c>
      <c r="H59" s="319">
        <f t="shared" si="4"/>
        <v>237</v>
      </c>
      <c r="I59" s="319">
        <f t="shared" si="4"/>
        <v>237</v>
      </c>
    </row>
    <row r="60" spans="1:9" ht="33.75" customHeight="1">
      <c r="A60" s="116" t="s">
        <v>224</v>
      </c>
      <c r="B60" s="126" t="s">
        <v>595</v>
      </c>
      <c r="C60" s="116" t="s">
        <v>642</v>
      </c>
      <c r="D60" s="116" t="s">
        <v>584</v>
      </c>
      <c r="E60" s="129" t="s">
        <v>252</v>
      </c>
      <c r="F60" s="116"/>
      <c r="G60" s="36">
        <f t="shared" si="4"/>
        <v>237</v>
      </c>
      <c r="H60" s="36">
        <f t="shared" si="4"/>
        <v>237</v>
      </c>
      <c r="I60" s="36">
        <f t="shared" si="4"/>
        <v>237</v>
      </c>
    </row>
    <row r="61" spans="1:9" ht="48.75" customHeight="1">
      <c r="A61" s="116" t="s">
        <v>621</v>
      </c>
      <c r="B61" s="126" t="s">
        <v>595</v>
      </c>
      <c r="C61" s="116" t="s">
        <v>642</v>
      </c>
      <c r="D61" s="116" t="s">
        <v>584</v>
      </c>
      <c r="E61" s="118" t="s">
        <v>252</v>
      </c>
      <c r="F61" s="116" t="s">
        <v>507</v>
      </c>
      <c r="G61" s="36">
        <v>237</v>
      </c>
      <c r="H61" s="36">
        <v>237</v>
      </c>
      <c r="I61" s="36">
        <v>237</v>
      </c>
    </row>
    <row r="62" spans="1:9" ht="48.75" customHeight="1">
      <c r="A62" s="350" t="s">
        <v>285</v>
      </c>
      <c r="B62" s="126" t="s">
        <v>595</v>
      </c>
      <c r="C62" s="116" t="s">
        <v>642</v>
      </c>
      <c r="D62" s="116" t="s">
        <v>584</v>
      </c>
      <c r="E62" s="118" t="s">
        <v>396</v>
      </c>
      <c r="F62" s="116"/>
      <c r="G62" s="36">
        <f>G63</f>
        <v>103.2</v>
      </c>
      <c r="H62" s="36"/>
      <c r="I62" s="36"/>
    </row>
    <row r="63" spans="1:9" ht="36.75" customHeight="1">
      <c r="A63" s="116" t="s">
        <v>177</v>
      </c>
      <c r="B63" s="126" t="s">
        <v>595</v>
      </c>
      <c r="C63" s="116" t="s">
        <v>642</v>
      </c>
      <c r="D63" s="116" t="s">
        <v>584</v>
      </c>
      <c r="E63" s="118" t="s">
        <v>182</v>
      </c>
      <c r="F63" s="116"/>
      <c r="G63" s="36">
        <f>G64</f>
        <v>103.2</v>
      </c>
      <c r="H63" s="36"/>
      <c r="I63" s="36"/>
    </row>
    <row r="64" spans="1:9" ht="27" customHeight="1">
      <c r="A64" s="45" t="s">
        <v>622</v>
      </c>
      <c r="B64" s="126" t="s">
        <v>595</v>
      </c>
      <c r="C64" s="116" t="s">
        <v>642</v>
      </c>
      <c r="D64" s="116" t="s">
        <v>584</v>
      </c>
      <c r="E64" s="118" t="s">
        <v>182</v>
      </c>
      <c r="F64" s="116" t="s">
        <v>567</v>
      </c>
      <c r="G64" s="36">
        <v>103.2</v>
      </c>
      <c r="H64" s="36"/>
      <c r="I64" s="36"/>
    </row>
    <row r="65" spans="1:9" ht="15.75" customHeight="1">
      <c r="A65" s="288" t="s">
        <v>578</v>
      </c>
      <c r="B65" s="47" t="s">
        <v>595</v>
      </c>
      <c r="C65" s="113" t="s">
        <v>642</v>
      </c>
      <c r="D65" s="113" t="s">
        <v>584</v>
      </c>
      <c r="E65" s="113" t="s">
        <v>242</v>
      </c>
      <c r="F65" s="113"/>
      <c r="G65" s="44">
        <f aca="true" t="shared" si="5" ref="G65:I67">G66</f>
        <v>237</v>
      </c>
      <c r="H65" s="44">
        <f t="shared" si="5"/>
        <v>237</v>
      </c>
      <c r="I65" s="44">
        <f t="shared" si="5"/>
        <v>237</v>
      </c>
    </row>
    <row r="66" spans="1:9" ht="27.75">
      <c r="A66" s="309" t="s">
        <v>243</v>
      </c>
      <c r="B66" s="47" t="s">
        <v>595</v>
      </c>
      <c r="C66" s="116" t="s">
        <v>642</v>
      </c>
      <c r="D66" s="116" t="s">
        <v>584</v>
      </c>
      <c r="E66" s="116" t="s">
        <v>244</v>
      </c>
      <c r="F66" s="116"/>
      <c r="G66" s="39">
        <f t="shared" si="5"/>
        <v>237</v>
      </c>
      <c r="H66" s="39">
        <f t="shared" si="5"/>
        <v>237</v>
      </c>
      <c r="I66" s="39">
        <f t="shared" si="5"/>
        <v>237</v>
      </c>
    </row>
    <row r="67" spans="1:9" ht="27.75">
      <c r="A67" s="118" t="s">
        <v>624</v>
      </c>
      <c r="B67" s="47" t="s">
        <v>595</v>
      </c>
      <c r="C67" s="116" t="s">
        <v>280</v>
      </c>
      <c r="D67" s="116" t="s">
        <v>584</v>
      </c>
      <c r="E67" s="116" t="s">
        <v>245</v>
      </c>
      <c r="F67" s="116"/>
      <c r="G67" s="39">
        <f t="shared" si="5"/>
        <v>237</v>
      </c>
      <c r="H67" s="39">
        <f t="shared" si="5"/>
        <v>237</v>
      </c>
      <c r="I67" s="39">
        <f t="shared" si="5"/>
        <v>237</v>
      </c>
    </row>
    <row r="68" spans="1:9" ht="40.5">
      <c r="A68" s="116" t="s">
        <v>621</v>
      </c>
      <c r="B68" s="45" t="s">
        <v>595</v>
      </c>
      <c r="C68" s="116" t="s">
        <v>642</v>
      </c>
      <c r="D68" s="116" t="s">
        <v>584</v>
      </c>
      <c r="E68" s="116" t="s">
        <v>245</v>
      </c>
      <c r="F68" s="116" t="s">
        <v>507</v>
      </c>
      <c r="G68" s="36">
        <v>237</v>
      </c>
      <c r="H68" s="36">
        <v>237</v>
      </c>
      <c r="I68" s="36">
        <v>237</v>
      </c>
    </row>
    <row r="69" spans="1:9" ht="42.75">
      <c r="A69" s="47" t="s">
        <v>470</v>
      </c>
      <c r="B69" s="47" t="s">
        <v>595</v>
      </c>
      <c r="C69" s="47" t="s">
        <v>642</v>
      </c>
      <c r="D69" s="47" t="s">
        <v>584</v>
      </c>
      <c r="E69" s="47" t="s">
        <v>406</v>
      </c>
      <c r="F69" s="47"/>
      <c r="G69" s="48">
        <f aca="true" t="shared" si="6" ref="G69:I71">G70</f>
        <v>800</v>
      </c>
      <c r="H69" s="48">
        <f t="shared" si="6"/>
        <v>800</v>
      </c>
      <c r="I69" s="48">
        <f t="shared" si="6"/>
        <v>0</v>
      </c>
    </row>
    <row r="70" spans="1:9" ht="54" customHeight="1">
      <c r="A70" s="227" t="s">
        <v>409</v>
      </c>
      <c r="B70" s="47" t="s">
        <v>595</v>
      </c>
      <c r="C70" s="47" t="s">
        <v>642</v>
      </c>
      <c r="D70" s="47" t="s">
        <v>584</v>
      </c>
      <c r="E70" s="47" t="s">
        <v>109</v>
      </c>
      <c r="F70" s="47"/>
      <c r="G70" s="48">
        <f t="shared" si="6"/>
        <v>800</v>
      </c>
      <c r="H70" s="48">
        <f t="shared" si="6"/>
        <v>800</v>
      </c>
      <c r="I70" s="48">
        <f t="shared" si="6"/>
        <v>0</v>
      </c>
    </row>
    <row r="71" spans="1:9" ht="15">
      <c r="A71" s="274" t="s">
        <v>358</v>
      </c>
      <c r="B71" s="45" t="s">
        <v>595</v>
      </c>
      <c r="C71" s="45" t="s">
        <v>642</v>
      </c>
      <c r="D71" s="45" t="s">
        <v>584</v>
      </c>
      <c r="E71" s="45" t="s">
        <v>416</v>
      </c>
      <c r="F71" s="45"/>
      <c r="G71" s="46">
        <f t="shared" si="6"/>
        <v>800</v>
      </c>
      <c r="H71" s="46">
        <f t="shared" si="6"/>
        <v>800</v>
      </c>
      <c r="I71" s="46">
        <f t="shared" si="6"/>
        <v>0</v>
      </c>
    </row>
    <row r="72" spans="1:9" ht="15">
      <c r="A72" s="45" t="s">
        <v>622</v>
      </c>
      <c r="B72" s="45" t="s">
        <v>595</v>
      </c>
      <c r="C72" s="45" t="s">
        <v>642</v>
      </c>
      <c r="D72" s="45" t="s">
        <v>584</v>
      </c>
      <c r="E72" s="45" t="s">
        <v>416</v>
      </c>
      <c r="F72" s="45" t="s">
        <v>567</v>
      </c>
      <c r="G72" s="53">
        <v>800</v>
      </c>
      <c r="H72" s="53">
        <v>800</v>
      </c>
      <c r="I72" s="53"/>
    </row>
    <row r="73" spans="1:9" ht="15">
      <c r="A73" s="49" t="s">
        <v>485</v>
      </c>
      <c r="B73" s="49" t="s">
        <v>595</v>
      </c>
      <c r="C73" s="49" t="s">
        <v>642</v>
      </c>
      <c r="D73" s="49" t="s">
        <v>502</v>
      </c>
      <c r="E73" s="45"/>
      <c r="F73" s="49"/>
      <c r="G73" s="50">
        <f aca="true" t="shared" si="7" ref="G73:I76">G74</f>
        <v>300</v>
      </c>
      <c r="H73" s="50">
        <f t="shared" si="7"/>
        <v>300</v>
      </c>
      <c r="I73" s="50">
        <f t="shared" si="7"/>
        <v>300</v>
      </c>
    </row>
    <row r="74" spans="1:9" ht="15">
      <c r="A74" s="227" t="s">
        <v>418</v>
      </c>
      <c r="B74" s="45" t="s">
        <v>595</v>
      </c>
      <c r="C74" s="45" t="s">
        <v>642</v>
      </c>
      <c r="D74" s="45">
        <v>11</v>
      </c>
      <c r="E74" s="45" t="s">
        <v>419</v>
      </c>
      <c r="F74" s="45"/>
      <c r="G74" s="46">
        <f t="shared" si="7"/>
        <v>300</v>
      </c>
      <c r="H74" s="46">
        <f t="shared" si="7"/>
        <v>300</v>
      </c>
      <c r="I74" s="46">
        <f t="shared" si="7"/>
        <v>300</v>
      </c>
    </row>
    <row r="75" spans="1:9" ht="15">
      <c r="A75" s="274" t="s">
        <v>485</v>
      </c>
      <c r="B75" s="45" t="s">
        <v>595</v>
      </c>
      <c r="C75" s="45" t="s">
        <v>642</v>
      </c>
      <c r="D75" s="45">
        <v>11</v>
      </c>
      <c r="E75" s="45" t="s">
        <v>420</v>
      </c>
      <c r="F75" s="45"/>
      <c r="G75" s="46">
        <f t="shared" si="7"/>
        <v>300</v>
      </c>
      <c r="H75" s="46">
        <f t="shared" si="7"/>
        <v>300</v>
      </c>
      <c r="I75" s="46">
        <f t="shared" si="7"/>
        <v>300</v>
      </c>
    </row>
    <row r="76" spans="1:9" ht="21" customHeight="1">
      <c r="A76" s="227" t="s">
        <v>281</v>
      </c>
      <c r="B76" s="45" t="s">
        <v>595</v>
      </c>
      <c r="C76" s="45" t="s">
        <v>642</v>
      </c>
      <c r="D76" s="45" t="s">
        <v>502</v>
      </c>
      <c r="E76" s="45" t="s">
        <v>421</v>
      </c>
      <c r="F76" s="45"/>
      <c r="G76" s="46">
        <f t="shared" si="7"/>
        <v>300</v>
      </c>
      <c r="H76" s="46">
        <f t="shared" si="7"/>
        <v>300</v>
      </c>
      <c r="I76" s="46">
        <f t="shared" si="7"/>
        <v>300</v>
      </c>
    </row>
    <row r="77" spans="1:9" ht="15">
      <c r="A77" s="45" t="s">
        <v>505</v>
      </c>
      <c r="B77" s="45" t="s">
        <v>595</v>
      </c>
      <c r="C77" s="45" t="s">
        <v>642</v>
      </c>
      <c r="D77" s="45" t="s">
        <v>502</v>
      </c>
      <c r="E77" s="45" t="s">
        <v>421</v>
      </c>
      <c r="F77" s="45" t="s">
        <v>506</v>
      </c>
      <c r="G77" s="46">
        <v>300</v>
      </c>
      <c r="H77" s="46">
        <v>300</v>
      </c>
      <c r="I77" s="46">
        <v>300</v>
      </c>
    </row>
    <row r="78" spans="1:9" ht="15">
      <c r="A78" s="49" t="s">
        <v>486</v>
      </c>
      <c r="B78" s="49" t="s">
        <v>595</v>
      </c>
      <c r="C78" s="49" t="s">
        <v>642</v>
      </c>
      <c r="D78" s="49">
        <v>13</v>
      </c>
      <c r="E78" s="45"/>
      <c r="F78" s="45"/>
      <c r="G78" s="50">
        <f>G79+G85+G96</f>
        <v>7065.36</v>
      </c>
      <c r="H78" s="50">
        <f>H79+H85+H96</f>
        <v>6989.040999999999</v>
      </c>
      <c r="I78" s="50">
        <f>I79+I85+I96</f>
        <v>6989.932</v>
      </c>
    </row>
    <row r="79" spans="1:9" ht="38.25" customHeight="1">
      <c r="A79" s="225" t="s">
        <v>494</v>
      </c>
      <c r="B79" s="47" t="s">
        <v>595</v>
      </c>
      <c r="C79" s="47" t="s">
        <v>642</v>
      </c>
      <c r="D79" s="47" t="s">
        <v>586</v>
      </c>
      <c r="E79" s="47" t="s">
        <v>422</v>
      </c>
      <c r="F79" s="47"/>
      <c r="G79" s="48">
        <f aca="true" t="shared" si="8" ref="G79:I80">G80</f>
        <v>552</v>
      </c>
      <c r="H79" s="46">
        <f t="shared" si="8"/>
        <v>550</v>
      </c>
      <c r="I79" s="46">
        <f t="shared" si="8"/>
        <v>550</v>
      </c>
    </row>
    <row r="80" spans="1:9" ht="15">
      <c r="A80" s="274" t="s">
        <v>74</v>
      </c>
      <c r="B80" s="45" t="s">
        <v>595</v>
      </c>
      <c r="C80" s="45" t="s">
        <v>280</v>
      </c>
      <c r="D80" s="45" t="s">
        <v>586</v>
      </c>
      <c r="E80" s="45" t="s">
        <v>423</v>
      </c>
      <c r="F80" s="45"/>
      <c r="G80" s="46">
        <f t="shared" si="8"/>
        <v>552</v>
      </c>
      <c r="H80" s="46">
        <f t="shared" si="8"/>
        <v>550</v>
      </c>
      <c r="I80" s="46">
        <f t="shared" si="8"/>
        <v>550</v>
      </c>
    </row>
    <row r="81" spans="1:9" ht="15">
      <c r="A81" s="45" t="s">
        <v>282</v>
      </c>
      <c r="B81" s="45" t="s">
        <v>595</v>
      </c>
      <c r="C81" s="45" t="s">
        <v>642</v>
      </c>
      <c r="D81" s="45" t="s">
        <v>586</v>
      </c>
      <c r="E81" s="45" t="s">
        <v>424</v>
      </c>
      <c r="F81" s="45"/>
      <c r="G81" s="46">
        <f>G82+G83+G84</f>
        <v>552</v>
      </c>
      <c r="H81" s="46">
        <f>H82+H83+H84</f>
        <v>550</v>
      </c>
      <c r="I81" s="46">
        <f>I82+I83+I84</f>
        <v>550</v>
      </c>
    </row>
    <row r="82" spans="1:9" ht="15">
      <c r="A82" s="45" t="s">
        <v>622</v>
      </c>
      <c r="B82" s="45" t="s">
        <v>595</v>
      </c>
      <c r="C82" s="45" t="s">
        <v>642</v>
      </c>
      <c r="D82" s="45" t="s">
        <v>586</v>
      </c>
      <c r="E82" s="45" t="s">
        <v>424</v>
      </c>
      <c r="F82" s="45" t="s">
        <v>567</v>
      </c>
      <c r="G82" s="53">
        <v>450</v>
      </c>
      <c r="H82" s="53">
        <v>450</v>
      </c>
      <c r="I82" s="53">
        <v>450</v>
      </c>
    </row>
    <row r="83" spans="1:9" ht="15">
      <c r="A83" s="45" t="s">
        <v>513</v>
      </c>
      <c r="B83" s="45" t="s">
        <v>595</v>
      </c>
      <c r="C83" s="45" t="s">
        <v>642</v>
      </c>
      <c r="D83" s="45" t="s">
        <v>586</v>
      </c>
      <c r="E83" s="45" t="s">
        <v>424</v>
      </c>
      <c r="F83" s="45" t="s">
        <v>504</v>
      </c>
      <c r="G83" s="53">
        <v>100</v>
      </c>
      <c r="H83" s="53">
        <v>100</v>
      </c>
      <c r="I83" s="53">
        <v>100</v>
      </c>
    </row>
    <row r="84" spans="1:9" ht="18.75" customHeight="1">
      <c r="A84" s="45" t="s">
        <v>505</v>
      </c>
      <c r="B84" s="45" t="s">
        <v>595</v>
      </c>
      <c r="C84" s="45" t="s">
        <v>642</v>
      </c>
      <c r="D84" s="45" t="s">
        <v>586</v>
      </c>
      <c r="E84" s="45" t="s">
        <v>424</v>
      </c>
      <c r="F84" s="45" t="s">
        <v>506</v>
      </c>
      <c r="G84" s="53">
        <v>2</v>
      </c>
      <c r="H84" s="53"/>
      <c r="I84" s="53"/>
    </row>
    <row r="85" spans="1:9" ht="20.25" customHeight="1">
      <c r="A85" s="289" t="s">
        <v>220</v>
      </c>
      <c r="B85" s="47" t="s">
        <v>595</v>
      </c>
      <c r="C85" s="47" t="s">
        <v>642</v>
      </c>
      <c r="D85" s="47" t="s">
        <v>586</v>
      </c>
      <c r="E85" s="47" t="s">
        <v>236</v>
      </c>
      <c r="F85" s="47"/>
      <c r="G85" s="48">
        <f>G86</f>
        <v>6108.96</v>
      </c>
      <c r="H85" s="46">
        <f>H86</f>
        <v>6139.641</v>
      </c>
      <c r="I85" s="46">
        <f>I86</f>
        <v>6214.532</v>
      </c>
    </row>
    <row r="86" spans="1:9" ht="14.25" customHeight="1">
      <c r="A86" s="228" t="s">
        <v>237</v>
      </c>
      <c r="B86" s="47" t="s">
        <v>595</v>
      </c>
      <c r="C86" s="47" t="s">
        <v>642</v>
      </c>
      <c r="D86" s="47" t="s">
        <v>586</v>
      </c>
      <c r="E86" s="47" t="s">
        <v>238</v>
      </c>
      <c r="F86" s="47"/>
      <c r="G86" s="48">
        <f>G87+G90+G94</f>
        <v>6108.96</v>
      </c>
      <c r="H86" s="48">
        <f>H87+H90+H94</f>
        <v>6139.641</v>
      </c>
      <c r="I86" s="48">
        <f>I87+I90+I94</f>
        <v>6214.532</v>
      </c>
    </row>
    <row r="87" spans="1:9" ht="54.75" customHeight="1">
      <c r="A87" s="320" t="s">
        <v>253</v>
      </c>
      <c r="B87" s="45" t="s">
        <v>595</v>
      </c>
      <c r="C87" s="116" t="s">
        <v>642</v>
      </c>
      <c r="D87" s="116" t="s">
        <v>586</v>
      </c>
      <c r="E87" s="116" t="s">
        <v>254</v>
      </c>
      <c r="F87" s="116"/>
      <c r="G87" s="39">
        <f>G88+G89</f>
        <v>897.96</v>
      </c>
      <c r="H87" s="39">
        <f>H88+H89</f>
        <v>928.641</v>
      </c>
      <c r="I87" s="39">
        <f>I88+I89</f>
        <v>1003.532</v>
      </c>
    </row>
    <row r="88" spans="1:9" ht="54" customHeight="1">
      <c r="A88" s="116" t="s">
        <v>621</v>
      </c>
      <c r="B88" s="45" t="s">
        <v>595</v>
      </c>
      <c r="C88" s="116" t="s">
        <v>642</v>
      </c>
      <c r="D88" s="116" t="s">
        <v>586</v>
      </c>
      <c r="E88" s="116" t="s">
        <v>254</v>
      </c>
      <c r="F88" s="116" t="s">
        <v>507</v>
      </c>
      <c r="G88" s="36">
        <v>897.96</v>
      </c>
      <c r="H88" s="36">
        <v>928.641</v>
      </c>
      <c r="I88" s="36">
        <v>1003.532</v>
      </c>
    </row>
    <row r="89" spans="1:9" ht="22.5" customHeight="1" hidden="1">
      <c r="A89" s="116" t="s">
        <v>622</v>
      </c>
      <c r="B89" s="45" t="s">
        <v>595</v>
      </c>
      <c r="C89" s="116" t="s">
        <v>642</v>
      </c>
      <c r="D89" s="116" t="s">
        <v>586</v>
      </c>
      <c r="E89" s="116" t="s">
        <v>254</v>
      </c>
      <c r="F89" s="116" t="s">
        <v>567</v>
      </c>
      <c r="G89" s="36"/>
      <c r="H89" s="36"/>
      <c r="I89" s="36"/>
    </row>
    <row r="90" spans="1:9" ht="27">
      <c r="A90" s="55" t="s">
        <v>218</v>
      </c>
      <c r="B90" s="55" t="s">
        <v>595</v>
      </c>
      <c r="C90" s="55" t="s">
        <v>642</v>
      </c>
      <c r="D90" s="55" t="s">
        <v>586</v>
      </c>
      <c r="E90" s="55" t="s">
        <v>425</v>
      </c>
      <c r="F90" s="55"/>
      <c r="G90" s="243">
        <f>G91+G92+G93</f>
        <v>5011</v>
      </c>
      <c r="H90" s="243">
        <f>H91+H92+H93</f>
        <v>5011</v>
      </c>
      <c r="I90" s="243">
        <f>I91+I92+I93</f>
        <v>5011</v>
      </c>
    </row>
    <row r="91" spans="1:9" ht="40.5">
      <c r="A91" s="45" t="s">
        <v>621</v>
      </c>
      <c r="B91" s="45" t="s">
        <v>595</v>
      </c>
      <c r="C91" s="45" t="s">
        <v>642</v>
      </c>
      <c r="D91" s="45" t="s">
        <v>586</v>
      </c>
      <c r="E91" s="45" t="s">
        <v>425</v>
      </c>
      <c r="F91" s="45" t="s">
        <v>507</v>
      </c>
      <c r="G91" s="46">
        <v>3220</v>
      </c>
      <c r="H91" s="46">
        <v>3220</v>
      </c>
      <c r="I91" s="46">
        <v>3220</v>
      </c>
    </row>
    <row r="92" spans="1:9" ht="15">
      <c r="A92" s="45" t="s">
        <v>622</v>
      </c>
      <c r="B92" s="45" t="s">
        <v>595</v>
      </c>
      <c r="C92" s="45" t="s">
        <v>642</v>
      </c>
      <c r="D92" s="45" t="s">
        <v>586</v>
      </c>
      <c r="E92" s="45" t="s">
        <v>425</v>
      </c>
      <c r="F92" s="45" t="s">
        <v>567</v>
      </c>
      <c r="G92" s="46">
        <v>1674</v>
      </c>
      <c r="H92" s="46">
        <v>1674</v>
      </c>
      <c r="I92" s="46">
        <v>1674</v>
      </c>
    </row>
    <row r="93" spans="1:9" ht="15">
      <c r="A93" s="45" t="s">
        <v>505</v>
      </c>
      <c r="B93" s="45" t="s">
        <v>595</v>
      </c>
      <c r="C93" s="45" t="s">
        <v>642</v>
      </c>
      <c r="D93" s="45" t="s">
        <v>586</v>
      </c>
      <c r="E93" s="45" t="s">
        <v>425</v>
      </c>
      <c r="F93" s="45" t="s">
        <v>506</v>
      </c>
      <c r="G93" s="46">
        <v>117</v>
      </c>
      <c r="H93" s="46">
        <v>117</v>
      </c>
      <c r="I93" s="46">
        <v>117</v>
      </c>
    </row>
    <row r="94" spans="1:10" ht="12.75" customHeight="1">
      <c r="A94" s="277" t="s">
        <v>179</v>
      </c>
      <c r="B94" s="55" t="s">
        <v>595</v>
      </c>
      <c r="C94" s="55" t="s">
        <v>642</v>
      </c>
      <c r="D94" s="55" t="s">
        <v>586</v>
      </c>
      <c r="E94" s="55" t="s">
        <v>181</v>
      </c>
      <c r="F94" s="55"/>
      <c r="G94" s="243">
        <f>G95</f>
        <v>200</v>
      </c>
      <c r="H94" s="243">
        <f>H95</f>
        <v>200</v>
      </c>
      <c r="I94" s="243">
        <f>I95</f>
        <v>200</v>
      </c>
      <c r="J94" s="276"/>
    </row>
    <row r="95" spans="1:10" ht="15">
      <c r="A95" s="45" t="s">
        <v>622</v>
      </c>
      <c r="B95" s="45" t="s">
        <v>595</v>
      </c>
      <c r="C95" s="45" t="s">
        <v>642</v>
      </c>
      <c r="D95" s="45" t="s">
        <v>586</v>
      </c>
      <c r="E95" s="45" t="s">
        <v>181</v>
      </c>
      <c r="F95" s="45" t="s">
        <v>567</v>
      </c>
      <c r="G95" s="46">
        <v>200</v>
      </c>
      <c r="H95" s="46">
        <v>200</v>
      </c>
      <c r="I95" s="46">
        <v>200</v>
      </c>
      <c r="J95" s="276"/>
    </row>
    <row r="96" spans="1:9" ht="15">
      <c r="A96" s="49" t="s">
        <v>588</v>
      </c>
      <c r="B96" s="49" t="s">
        <v>595</v>
      </c>
      <c r="C96" s="49" t="s">
        <v>642</v>
      </c>
      <c r="D96" s="49" t="s">
        <v>586</v>
      </c>
      <c r="E96" s="49"/>
      <c r="F96" s="49"/>
      <c r="G96" s="50">
        <f>G97+G104+G108+G112+G116+G120+G124+G128+G132+G136+G140+G150</f>
        <v>404.4</v>
      </c>
      <c r="H96" s="50">
        <f>H97+H104+H108+H112+H116+H120+H124+H128+H132+H136+H140</f>
        <v>299.4</v>
      </c>
      <c r="I96" s="50">
        <f>I97+I104+I108+I112+I116+I120+I124+I128+I132+I136+I140</f>
        <v>225.4</v>
      </c>
    </row>
    <row r="97" spans="1:9" ht="30" customHeight="1">
      <c r="A97" s="130" t="s">
        <v>570</v>
      </c>
      <c r="B97" s="47" t="s">
        <v>595</v>
      </c>
      <c r="C97" s="113" t="s">
        <v>642</v>
      </c>
      <c r="D97" s="113" t="s">
        <v>586</v>
      </c>
      <c r="E97" s="113" t="s">
        <v>306</v>
      </c>
      <c r="F97" s="113"/>
      <c r="G97" s="44">
        <f>G98+G101</f>
        <v>80.4</v>
      </c>
      <c r="H97" s="44">
        <f>H98+H101</f>
        <v>80.4</v>
      </c>
      <c r="I97" s="44">
        <f>I98+I101</f>
        <v>80.4</v>
      </c>
    </row>
    <row r="98" spans="1:9" ht="41.25">
      <c r="A98" s="309" t="s">
        <v>572</v>
      </c>
      <c r="B98" s="45" t="s">
        <v>595</v>
      </c>
      <c r="C98" s="116" t="s">
        <v>642</v>
      </c>
      <c r="D98" s="116" t="s">
        <v>586</v>
      </c>
      <c r="E98" s="116" t="s">
        <v>307</v>
      </c>
      <c r="F98" s="116"/>
      <c r="G98" s="39">
        <f aca="true" t="shared" si="9" ref="G98:I99">G99</f>
        <v>80.4</v>
      </c>
      <c r="H98" s="39">
        <f t="shared" si="9"/>
        <v>80.4</v>
      </c>
      <c r="I98" s="39">
        <f t="shared" si="9"/>
        <v>80.4</v>
      </c>
    </row>
    <row r="99" spans="1:9" ht="27.75">
      <c r="A99" s="123" t="s">
        <v>623</v>
      </c>
      <c r="B99" s="45" t="s">
        <v>595</v>
      </c>
      <c r="C99" s="116" t="s">
        <v>642</v>
      </c>
      <c r="D99" s="116" t="s">
        <v>586</v>
      </c>
      <c r="E99" s="116" t="s">
        <v>255</v>
      </c>
      <c r="F99" s="116"/>
      <c r="G99" s="39">
        <f t="shared" si="9"/>
        <v>80.4</v>
      </c>
      <c r="H99" s="39">
        <f t="shared" si="9"/>
        <v>80.4</v>
      </c>
      <c r="I99" s="39">
        <f t="shared" si="9"/>
        <v>80.4</v>
      </c>
    </row>
    <row r="100" spans="1:9" ht="15">
      <c r="A100" s="116" t="s">
        <v>505</v>
      </c>
      <c r="B100" s="45" t="s">
        <v>595</v>
      </c>
      <c r="C100" s="116" t="s">
        <v>642</v>
      </c>
      <c r="D100" s="116" t="s">
        <v>586</v>
      </c>
      <c r="E100" s="116" t="s">
        <v>255</v>
      </c>
      <c r="F100" s="116" t="s">
        <v>506</v>
      </c>
      <c r="G100" s="36">
        <v>80.4</v>
      </c>
      <c r="H100" s="36">
        <v>80.4</v>
      </c>
      <c r="I100" s="36">
        <v>80.4</v>
      </c>
    </row>
    <row r="101" spans="1:9" ht="41.25" hidden="1">
      <c r="A101" s="256" t="s">
        <v>362</v>
      </c>
      <c r="B101" s="45" t="s">
        <v>595</v>
      </c>
      <c r="C101" s="45" t="s">
        <v>642</v>
      </c>
      <c r="D101" s="45" t="s">
        <v>586</v>
      </c>
      <c r="E101" s="45" t="s">
        <v>249</v>
      </c>
      <c r="F101" s="45"/>
      <c r="G101" s="46">
        <f aca="true" t="shared" si="10" ref="G101:I102">G102</f>
        <v>0</v>
      </c>
      <c r="H101" s="46">
        <f t="shared" si="10"/>
        <v>0</v>
      </c>
      <c r="I101" s="46">
        <f t="shared" si="10"/>
        <v>0</v>
      </c>
    </row>
    <row r="102" spans="1:9" ht="15" hidden="1">
      <c r="A102" s="45" t="s">
        <v>215</v>
      </c>
      <c r="B102" s="45" t="s">
        <v>595</v>
      </c>
      <c r="C102" s="45" t="s">
        <v>280</v>
      </c>
      <c r="D102" s="45" t="s">
        <v>586</v>
      </c>
      <c r="E102" s="45" t="s">
        <v>191</v>
      </c>
      <c r="F102" s="45"/>
      <c r="G102" s="46">
        <f t="shared" si="10"/>
        <v>0</v>
      </c>
      <c r="H102" s="46">
        <f t="shared" si="10"/>
        <v>0</v>
      </c>
      <c r="I102" s="46">
        <f t="shared" si="10"/>
        <v>0</v>
      </c>
    </row>
    <row r="103" spans="1:9" ht="15" hidden="1">
      <c r="A103" s="45" t="s">
        <v>622</v>
      </c>
      <c r="B103" s="45" t="s">
        <v>595</v>
      </c>
      <c r="C103" s="45" t="s">
        <v>642</v>
      </c>
      <c r="D103" s="45" t="s">
        <v>586</v>
      </c>
      <c r="E103" s="45" t="s">
        <v>191</v>
      </c>
      <c r="F103" s="45" t="s">
        <v>567</v>
      </c>
      <c r="G103" s="53"/>
      <c r="H103" s="53"/>
      <c r="I103" s="53"/>
    </row>
    <row r="104" spans="1:9" ht="40.5" customHeight="1">
      <c r="A104" s="265" t="s">
        <v>160</v>
      </c>
      <c r="B104" s="47" t="s">
        <v>595</v>
      </c>
      <c r="C104" s="47" t="s">
        <v>642</v>
      </c>
      <c r="D104" s="47" t="s">
        <v>586</v>
      </c>
      <c r="E104" s="47" t="s">
        <v>275</v>
      </c>
      <c r="F104" s="47"/>
      <c r="G104" s="48">
        <f aca="true" t="shared" si="11" ref="G104:I106">G105</f>
        <v>125</v>
      </c>
      <c r="H104" s="48">
        <f t="shared" si="11"/>
        <v>125</v>
      </c>
      <c r="I104" s="48">
        <f t="shared" si="11"/>
        <v>125</v>
      </c>
    </row>
    <row r="105" spans="1:9" ht="45" customHeight="1">
      <c r="A105" s="264" t="s">
        <v>408</v>
      </c>
      <c r="B105" s="45" t="s">
        <v>595</v>
      </c>
      <c r="C105" s="45" t="s">
        <v>642</v>
      </c>
      <c r="D105" s="45" t="s">
        <v>586</v>
      </c>
      <c r="E105" s="45" t="s">
        <v>92</v>
      </c>
      <c r="F105" s="47"/>
      <c r="G105" s="48">
        <f t="shared" si="11"/>
        <v>125</v>
      </c>
      <c r="H105" s="48">
        <f t="shared" si="11"/>
        <v>125</v>
      </c>
      <c r="I105" s="48">
        <f t="shared" si="11"/>
        <v>125</v>
      </c>
    </row>
    <row r="106" spans="1:9" ht="19.5" customHeight="1">
      <c r="A106" s="45" t="s">
        <v>296</v>
      </c>
      <c r="B106" s="45" t="s">
        <v>595</v>
      </c>
      <c r="C106" s="45" t="s">
        <v>642</v>
      </c>
      <c r="D106" s="45" t="s">
        <v>586</v>
      </c>
      <c r="E106" s="45" t="s">
        <v>273</v>
      </c>
      <c r="F106" s="45"/>
      <c r="G106" s="46">
        <f t="shared" si="11"/>
        <v>125</v>
      </c>
      <c r="H106" s="46">
        <f t="shared" si="11"/>
        <v>125</v>
      </c>
      <c r="I106" s="46">
        <f t="shared" si="11"/>
        <v>125</v>
      </c>
    </row>
    <row r="107" spans="1:9" ht="21.75" customHeight="1">
      <c r="A107" s="45" t="s">
        <v>622</v>
      </c>
      <c r="B107" s="45" t="s">
        <v>595</v>
      </c>
      <c r="C107" s="45" t="s">
        <v>642</v>
      </c>
      <c r="D107" s="45" t="s">
        <v>586</v>
      </c>
      <c r="E107" s="45" t="s">
        <v>273</v>
      </c>
      <c r="F107" s="45" t="s">
        <v>567</v>
      </c>
      <c r="G107" s="53">
        <v>125</v>
      </c>
      <c r="H107" s="53">
        <v>125</v>
      </c>
      <c r="I107" s="53">
        <v>125</v>
      </c>
    </row>
    <row r="108" spans="1:9" ht="25.5" customHeight="1">
      <c r="A108" s="225" t="s">
        <v>153</v>
      </c>
      <c r="B108" s="49" t="s">
        <v>595</v>
      </c>
      <c r="C108" s="47" t="s">
        <v>642</v>
      </c>
      <c r="D108" s="47" t="s">
        <v>586</v>
      </c>
      <c r="E108" s="47" t="s">
        <v>185</v>
      </c>
      <c r="F108" s="47"/>
      <c r="G108" s="48">
        <f aca="true" t="shared" si="12" ref="G108:I110">G109</f>
        <v>20</v>
      </c>
      <c r="H108" s="48">
        <f t="shared" si="12"/>
        <v>20</v>
      </c>
      <c r="I108" s="48">
        <f t="shared" si="12"/>
        <v>20</v>
      </c>
    </row>
    <row r="109" spans="1:9" ht="43.5" customHeight="1">
      <c r="A109" s="227" t="s">
        <v>154</v>
      </c>
      <c r="B109" s="49" t="s">
        <v>595</v>
      </c>
      <c r="C109" s="45" t="s">
        <v>642</v>
      </c>
      <c r="D109" s="45" t="s">
        <v>586</v>
      </c>
      <c r="E109" s="45" t="s">
        <v>87</v>
      </c>
      <c r="F109" s="45"/>
      <c r="G109" s="46">
        <f t="shared" si="12"/>
        <v>20</v>
      </c>
      <c r="H109" s="46">
        <f t="shared" si="12"/>
        <v>20</v>
      </c>
      <c r="I109" s="46">
        <f t="shared" si="12"/>
        <v>20</v>
      </c>
    </row>
    <row r="110" spans="1:9" ht="18.75" customHeight="1">
      <c r="A110" s="51" t="s">
        <v>175</v>
      </c>
      <c r="B110" s="45" t="s">
        <v>595</v>
      </c>
      <c r="C110" s="45" t="s">
        <v>642</v>
      </c>
      <c r="D110" s="45" t="s">
        <v>586</v>
      </c>
      <c r="E110" s="45" t="s">
        <v>186</v>
      </c>
      <c r="F110" s="45"/>
      <c r="G110" s="46">
        <f t="shared" si="12"/>
        <v>20</v>
      </c>
      <c r="H110" s="46">
        <f t="shared" si="12"/>
        <v>20</v>
      </c>
      <c r="I110" s="46">
        <f t="shared" si="12"/>
        <v>20</v>
      </c>
    </row>
    <row r="111" spans="1:9" ht="20.25" customHeight="1">
      <c r="A111" s="45" t="s">
        <v>622</v>
      </c>
      <c r="B111" s="45" t="s">
        <v>595</v>
      </c>
      <c r="C111" s="45" t="s">
        <v>642</v>
      </c>
      <c r="D111" s="45" t="s">
        <v>586</v>
      </c>
      <c r="E111" s="45" t="s">
        <v>186</v>
      </c>
      <c r="F111" s="45" t="s">
        <v>567</v>
      </c>
      <c r="G111" s="54">
        <v>20</v>
      </c>
      <c r="H111" s="54">
        <v>20</v>
      </c>
      <c r="I111" s="54">
        <v>20</v>
      </c>
    </row>
    <row r="112" spans="1:9" ht="74.25" customHeight="1" hidden="1">
      <c r="A112" s="47"/>
      <c r="B112" s="47"/>
      <c r="C112" s="47"/>
      <c r="D112" s="47"/>
      <c r="E112" s="47"/>
      <c r="F112" s="47"/>
      <c r="G112" s="240">
        <f aca="true" t="shared" si="13" ref="G112:I114">G113</f>
        <v>0</v>
      </c>
      <c r="H112" s="240">
        <f t="shared" si="13"/>
        <v>0</v>
      </c>
      <c r="I112" s="240">
        <f t="shared" si="13"/>
        <v>0</v>
      </c>
    </row>
    <row r="113" spans="1:9" ht="93" customHeight="1" hidden="1">
      <c r="A113" s="45"/>
      <c r="B113" s="47"/>
      <c r="C113" s="45"/>
      <c r="D113" s="45"/>
      <c r="E113" s="45"/>
      <c r="F113" s="45"/>
      <c r="G113" s="53">
        <f t="shared" si="13"/>
        <v>0</v>
      </c>
      <c r="H113" s="53">
        <f t="shared" si="13"/>
        <v>0</v>
      </c>
      <c r="I113" s="53">
        <f t="shared" si="13"/>
        <v>0</v>
      </c>
    </row>
    <row r="114" spans="1:9" ht="29.25" customHeight="1" hidden="1">
      <c r="A114" s="45"/>
      <c r="B114" s="45"/>
      <c r="C114" s="45"/>
      <c r="D114" s="45"/>
      <c r="E114" s="45"/>
      <c r="F114" s="45"/>
      <c r="G114" s="53">
        <f t="shared" si="13"/>
        <v>0</v>
      </c>
      <c r="H114" s="53">
        <f t="shared" si="13"/>
        <v>0</v>
      </c>
      <c r="I114" s="53">
        <f t="shared" si="13"/>
        <v>0</v>
      </c>
    </row>
    <row r="115" spans="1:9" ht="15" hidden="1">
      <c r="A115" s="45"/>
      <c r="B115" s="45"/>
      <c r="C115" s="45"/>
      <c r="D115" s="45"/>
      <c r="E115" s="45"/>
      <c r="F115" s="45"/>
      <c r="G115" s="53"/>
      <c r="H115" s="53"/>
      <c r="I115" s="53"/>
    </row>
    <row r="116" spans="1:9" ht="30" hidden="1">
      <c r="A116" s="87" t="s">
        <v>386</v>
      </c>
      <c r="B116" s="49" t="s">
        <v>595</v>
      </c>
      <c r="C116" s="47" t="s">
        <v>642</v>
      </c>
      <c r="D116" s="47" t="s">
        <v>586</v>
      </c>
      <c r="E116" s="47" t="s">
        <v>251</v>
      </c>
      <c r="F116" s="47"/>
      <c r="G116" s="48">
        <f aca="true" t="shared" si="14" ref="G116:I118">G117</f>
        <v>0</v>
      </c>
      <c r="H116" s="48">
        <f t="shared" si="14"/>
        <v>0</v>
      </c>
      <c r="I116" s="48">
        <f t="shared" si="14"/>
        <v>0</v>
      </c>
    </row>
    <row r="117" spans="1:9" ht="40.5" hidden="1">
      <c r="A117" s="55" t="s">
        <v>395</v>
      </c>
      <c r="B117" s="49" t="s">
        <v>595</v>
      </c>
      <c r="C117" s="55" t="s">
        <v>642</v>
      </c>
      <c r="D117" s="55" t="s">
        <v>586</v>
      </c>
      <c r="E117" s="55" t="s">
        <v>396</v>
      </c>
      <c r="F117" s="55"/>
      <c r="G117" s="243">
        <f t="shared" si="14"/>
        <v>0</v>
      </c>
      <c r="H117" s="243">
        <f t="shared" si="14"/>
        <v>0</v>
      </c>
      <c r="I117" s="243">
        <f t="shared" si="14"/>
        <v>0</v>
      </c>
    </row>
    <row r="118" spans="1:9" ht="27" hidden="1">
      <c r="A118" s="45" t="s">
        <v>177</v>
      </c>
      <c r="B118" s="45" t="s">
        <v>595</v>
      </c>
      <c r="C118" s="45" t="s">
        <v>642</v>
      </c>
      <c r="D118" s="45" t="s">
        <v>586</v>
      </c>
      <c r="E118" s="45" t="s">
        <v>182</v>
      </c>
      <c r="F118" s="45"/>
      <c r="G118" s="46">
        <f t="shared" si="14"/>
        <v>0</v>
      </c>
      <c r="H118" s="46">
        <f t="shared" si="14"/>
        <v>0</v>
      </c>
      <c r="I118" s="46">
        <f t="shared" si="14"/>
        <v>0</v>
      </c>
    </row>
    <row r="119" spans="1:9" ht="15" hidden="1">
      <c r="A119" s="45" t="s">
        <v>622</v>
      </c>
      <c r="B119" s="45" t="s">
        <v>595</v>
      </c>
      <c r="C119" s="45" t="s">
        <v>642</v>
      </c>
      <c r="D119" s="45" t="s">
        <v>586</v>
      </c>
      <c r="E119" s="45" t="s">
        <v>182</v>
      </c>
      <c r="F119" s="45" t="s">
        <v>567</v>
      </c>
      <c r="G119" s="53"/>
      <c r="H119" s="53"/>
      <c r="I119" s="53"/>
    </row>
    <row r="120" spans="1:9" ht="15" hidden="1">
      <c r="A120" s="238"/>
      <c r="B120" s="49"/>
      <c r="C120" s="47"/>
      <c r="D120" s="47"/>
      <c r="E120" s="47"/>
      <c r="F120" s="47"/>
      <c r="G120" s="48">
        <f aca="true" t="shared" si="15" ref="G120:I122">G121</f>
        <v>0</v>
      </c>
      <c r="H120" s="48">
        <f t="shared" si="15"/>
        <v>0</v>
      </c>
      <c r="I120" s="48">
        <f t="shared" si="15"/>
        <v>0</v>
      </c>
    </row>
    <row r="121" spans="1:9" ht="15" hidden="1">
      <c r="A121" s="256"/>
      <c r="B121" s="45"/>
      <c r="C121" s="45"/>
      <c r="D121" s="45"/>
      <c r="E121" s="45"/>
      <c r="F121" s="45"/>
      <c r="G121" s="46">
        <f t="shared" si="15"/>
        <v>0</v>
      </c>
      <c r="H121" s="46">
        <f t="shared" si="15"/>
        <v>0</v>
      </c>
      <c r="I121" s="46">
        <f t="shared" si="15"/>
        <v>0</v>
      </c>
    </row>
    <row r="122" spans="1:9" ht="15" hidden="1">
      <c r="A122" s="45"/>
      <c r="B122" s="45"/>
      <c r="C122" s="45"/>
      <c r="D122" s="45"/>
      <c r="E122" s="45"/>
      <c r="F122" s="45"/>
      <c r="G122" s="46">
        <f t="shared" si="15"/>
        <v>0</v>
      </c>
      <c r="H122" s="46">
        <f t="shared" si="15"/>
        <v>0</v>
      </c>
      <c r="I122" s="46">
        <f t="shared" si="15"/>
        <v>0</v>
      </c>
    </row>
    <row r="123" spans="1:9" ht="15" hidden="1">
      <c r="A123" s="45"/>
      <c r="B123" s="45"/>
      <c r="C123" s="45"/>
      <c r="D123" s="45"/>
      <c r="E123" s="45"/>
      <c r="F123" s="45"/>
      <c r="G123" s="53"/>
      <c r="H123" s="53"/>
      <c r="I123" s="53"/>
    </row>
    <row r="124" spans="1:9" ht="29.25">
      <c r="A124" s="254" t="s">
        <v>107</v>
      </c>
      <c r="B124" s="49" t="s">
        <v>595</v>
      </c>
      <c r="C124" s="49" t="s">
        <v>642</v>
      </c>
      <c r="D124" s="49" t="s">
        <v>586</v>
      </c>
      <c r="E124" s="49" t="s">
        <v>242</v>
      </c>
      <c r="F124" s="49"/>
      <c r="G124" s="59">
        <f>G125</f>
        <v>40</v>
      </c>
      <c r="H124" s="59">
        <f aca="true" t="shared" si="16" ref="H124:I126">H125</f>
        <v>40</v>
      </c>
      <c r="I124" s="59">
        <f t="shared" si="16"/>
        <v>0</v>
      </c>
    </row>
    <row r="125" spans="1:9" ht="44.25" customHeight="1">
      <c r="A125" s="255" t="s">
        <v>400</v>
      </c>
      <c r="B125" s="45" t="s">
        <v>595</v>
      </c>
      <c r="C125" s="45" t="s">
        <v>642</v>
      </c>
      <c r="D125" s="45" t="s">
        <v>586</v>
      </c>
      <c r="E125" s="45" t="s">
        <v>89</v>
      </c>
      <c r="F125" s="45"/>
      <c r="G125" s="53">
        <f>G126</f>
        <v>40</v>
      </c>
      <c r="H125" s="53">
        <f t="shared" si="16"/>
        <v>40</v>
      </c>
      <c r="I125" s="53">
        <f t="shared" si="16"/>
        <v>0</v>
      </c>
    </row>
    <row r="126" spans="1:9" ht="15">
      <c r="A126" s="45" t="s">
        <v>178</v>
      </c>
      <c r="B126" s="45" t="s">
        <v>595</v>
      </c>
      <c r="C126" s="45" t="s">
        <v>642</v>
      </c>
      <c r="D126" s="45" t="s">
        <v>586</v>
      </c>
      <c r="E126" s="45" t="s">
        <v>192</v>
      </c>
      <c r="F126" s="45"/>
      <c r="G126" s="53">
        <f>G127</f>
        <v>40</v>
      </c>
      <c r="H126" s="53">
        <f t="shared" si="16"/>
        <v>40</v>
      </c>
      <c r="I126" s="53">
        <f t="shared" si="16"/>
        <v>0</v>
      </c>
    </row>
    <row r="127" spans="1:9" ht="15">
      <c r="A127" s="45" t="s">
        <v>622</v>
      </c>
      <c r="B127" s="45" t="s">
        <v>595</v>
      </c>
      <c r="C127" s="45" t="s">
        <v>642</v>
      </c>
      <c r="D127" s="45" t="s">
        <v>586</v>
      </c>
      <c r="E127" s="45" t="s">
        <v>192</v>
      </c>
      <c r="F127" s="45" t="s">
        <v>567</v>
      </c>
      <c r="G127" s="53">
        <v>40</v>
      </c>
      <c r="H127" s="53">
        <v>40</v>
      </c>
      <c r="I127" s="53"/>
    </row>
    <row r="128" spans="1:9" ht="42.75" hidden="1">
      <c r="A128" s="179" t="s">
        <v>579</v>
      </c>
      <c r="B128" s="49" t="s">
        <v>595</v>
      </c>
      <c r="C128" s="47" t="s">
        <v>642</v>
      </c>
      <c r="D128" s="47" t="s">
        <v>586</v>
      </c>
      <c r="E128" s="47" t="s">
        <v>404</v>
      </c>
      <c r="F128" s="47"/>
      <c r="G128" s="48">
        <f aca="true" t="shared" si="17" ref="G128:I130">G129</f>
        <v>0</v>
      </c>
      <c r="H128" s="48">
        <f t="shared" si="17"/>
        <v>0</v>
      </c>
      <c r="I128" s="48">
        <f t="shared" si="17"/>
        <v>0</v>
      </c>
    </row>
    <row r="129" spans="1:9" ht="38.25" customHeight="1" hidden="1">
      <c r="A129" s="256" t="s">
        <v>405</v>
      </c>
      <c r="B129" s="49" t="s">
        <v>595</v>
      </c>
      <c r="C129" s="45" t="s">
        <v>642</v>
      </c>
      <c r="D129" s="45" t="s">
        <v>586</v>
      </c>
      <c r="E129" s="45" t="s">
        <v>90</v>
      </c>
      <c r="F129" s="45"/>
      <c r="G129" s="46">
        <f t="shared" si="17"/>
        <v>0</v>
      </c>
      <c r="H129" s="46">
        <f t="shared" si="17"/>
        <v>0</v>
      </c>
      <c r="I129" s="46">
        <f t="shared" si="17"/>
        <v>0</v>
      </c>
    </row>
    <row r="130" spans="1:9" ht="15" hidden="1">
      <c r="A130" s="45" t="s">
        <v>213</v>
      </c>
      <c r="B130" s="45" t="s">
        <v>595</v>
      </c>
      <c r="C130" s="45" t="s">
        <v>642</v>
      </c>
      <c r="D130" s="45" t="s">
        <v>586</v>
      </c>
      <c r="E130" s="45" t="s">
        <v>184</v>
      </c>
      <c r="F130" s="45"/>
      <c r="G130" s="46">
        <f t="shared" si="17"/>
        <v>0</v>
      </c>
      <c r="H130" s="46">
        <f t="shared" si="17"/>
        <v>0</v>
      </c>
      <c r="I130" s="46">
        <f t="shared" si="17"/>
        <v>0</v>
      </c>
    </row>
    <row r="131" spans="1:9" ht="15" hidden="1">
      <c r="A131" s="45" t="s">
        <v>622</v>
      </c>
      <c r="B131" s="45" t="s">
        <v>595</v>
      </c>
      <c r="C131" s="45" t="s">
        <v>642</v>
      </c>
      <c r="D131" s="45" t="s">
        <v>586</v>
      </c>
      <c r="E131" s="45" t="s">
        <v>184</v>
      </c>
      <c r="F131" s="45" t="s">
        <v>567</v>
      </c>
      <c r="G131" s="54"/>
      <c r="H131" s="54"/>
      <c r="I131" s="54"/>
    </row>
    <row r="132" spans="1:9" ht="42.75">
      <c r="A132" s="278" t="s">
        <v>470</v>
      </c>
      <c r="B132" s="49" t="s">
        <v>595</v>
      </c>
      <c r="C132" s="47" t="s">
        <v>642</v>
      </c>
      <c r="D132" s="47" t="s">
        <v>586</v>
      </c>
      <c r="E132" s="47" t="s">
        <v>406</v>
      </c>
      <c r="F132" s="47"/>
      <c r="G132" s="48">
        <f aca="true" t="shared" si="18" ref="G132:I134">G133</f>
        <v>34</v>
      </c>
      <c r="H132" s="48">
        <f t="shared" si="18"/>
        <v>34</v>
      </c>
      <c r="I132" s="48">
        <f t="shared" si="18"/>
        <v>0</v>
      </c>
    </row>
    <row r="133" spans="1:9" ht="68.25">
      <c r="A133" s="227" t="s">
        <v>409</v>
      </c>
      <c r="B133" s="49" t="s">
        <v>595</v>
      </c>
      <c r="C133" s="45" t="s">
        <v>642</v>
      </c>
      <c r="D133" s="45" t="s">
        <v>586</v>
      </c>
      <c r="E133" s="45" t="s">
        <v>109</v>
      </c>
      <c r="F133" s="45"/>
      <c r="G133" s="46">
        <f t="shared" si="18"/>
        <v>34</v>
      </c>
      <c r="H133" s="46">
        <f t="shared" si="18"/>
        <v>34</v>
      </c>
      <c r="I133" s="46">
        <f t="shared" si="18"/>
        <v>0</v>
      </c>
    </row>
    <row r="134" spans="1:9" ht="15">
      <c r="A134" s="274" t="s">
        <v>358</v>
      </c>
      <c r="B134" s="45" t="s">
        <v>595</v>
      </c>
      <c r="C134" s="45" t="s">
        <v>642</v>
      </c>
      <c r="D134" s="45" t="s">
        <v>586</v>
      </c>
      <c r="E134" s="45" t="s">
        <v>416</v>
      </c>
      <c r="F134" s="45"/>
      <c r="G134" s="46">
        <f t="shared" si="18"/>
        <v>34</v>
      </c>
      <c r="H134" s="46">
        <f t="shared" si="18"/>
        <v>34</v>
      </c>
      <c r="I134" s="46">
        <f t="shared" si="18"/>
        <v>0</v>
      </c>
    </row>
    <row r="135" spans="1:9" ht="15">
      <c r="A135" s="45" t="s">
        <v>622</v>
      </c>
      <c r="B135" s="45" t="s">
        <v>595</v>
      </c>
      <c r="C135" s="45" t="s">
        <v>642</v>
      </c>
      <c r="D135" s="45" t="s">
        <v>586</v>
      </c>
      <c r="E135" s="45" t="s">
        <v>416</v>
      </c>
      <c r="F135" s="45" t="s">
        <v>567</v>
      </c>
      <c r="G135" s="54">
        <v>34</v>
      </c>
      <c r="H135" s="54">
        <v>34</v>
      </c>
      <c r="I135" s="54"/>
    </row>
    <row r="136" spans="1:9" ht="15" hidden="1">
      <c r="A136" s="225"/>
      <c r="B136" s="45"/>
      <c r="C136" s="47"/>
      <c r="D136" s="47"/>
      <c r="E136" s="47"/>
      <c r="F136" s="47"/>
      <c r="G136" s="240">
        <f aca="true" t="shared" si="19" ref="G136:I138">G137</f>
        <v>0</v>
      </c>
      <c r="H136" s="240">
        <f t="shared" si="19"/>
        <v>0</v>
      </c>
      <c r="I136" s="240">
        <f t="shared" si="19"/>
        <v>0</v>
      </c>
    </row>
    <row r="137" spans="1:9" ht="15" hidden="1">
      <c r="A137" s="227"/>
      <c r="B137" s="45"/>
      <c r="C137" s="47"/>
      <c r="D137" s="47"/>
      <c r="E137" s="47"/>
      <c r="F137" s="47"/>
      <c r="G137" s="240">
        <f t="shared" si="19"/>
        <v>0</v>
      </c>
      <c r="H137" s="240">
        <f t="shared" si="19"/>
        <v>0</v>
      </c>
      <c r="I137" s="240">
        <f t="shared" si="19"/>
        <v>0</v>
      </c>
    </row>
    <row r="138" spans="1:9" ht="15" hidden="1">
      <c r="A138" s="223"/>
      <c r="B138" s="45"/>
      <c r="C138" s="224"/>
      <c r="D138" s="224"/>
      <c r="E138" s="224"/>
      <c r="F138" s="224"/>
      <c r="G138" s="77">
        <f t="shared" si="19"/>
        <v>0</v>
      </c>
      <c r="H138" s="77">
        <f t="shared" si="19"/>
        <v>0</v>
      </c>
      <c r="I138" s="77">
        <f t="shared" si="19"/>
        <v>0</v>
      </c>
    </row>
    <row r="139" spans="1:9" ht="15" hidden="1">
      <c r="A139" s="45"/>
      <c r="B139" s="45"/>
      <c r="C139" s="45"/>
      <c r="D139" s="45"/>
      <c r="E139" s="45"/>
      <c r="F139" s="45"/>
      <c r="G139" s="53"/>
      <c r="H139" s="53"/>
      <c r="I139" s="53"/>
    </row>
    <row r="140" spans="1:9" ht="27.75">
      <c r="A140" s="225" t="s">
        <v>618</v>
      </c>
      <c r="B140" s="49" t="s">
        <v>595</v>
      </c>
      <c r="C140" s="49" t="s">
        <v>642</v>
      </c>
      <c r="D140" s="49" t="s">
        <v>586</v>
      </c>
      <c r="E140" s="49" t="s">
        <v>413</v>
      </c>
      <c r="F140" s="49"/>
      <c r="G140" s="59">
        <f aca="true" t="shared" si="20" ref="G140:I142">G141</f>
        <v>5</v>
      </c>
      <c r="H140" s="59">
        <f t="shared" si="20"/>
        <v>0</v>
      </c>
      <c r="I140" s="59">
        <f t="shared" si="20"/>
        <v>0</v>
      </c>
    </row>
    <row r="141" spans="1:9" ht="40.5">
      <c r="A141" s="279" t="s">
        <v>412</v>
      </c>
      <c r="B141" s="49" t="s">
        <v>595</v>
      </c>
      <c r="C141" s="45" t="s">
        <v>642</v>
      </c>
      <c r="D141" s="45" t="s">
        <v>586</v>
      </c>
      <c r="E141" s="45" t="s">
        <v>619</v>
      </c>
      <c r="F141" s="45"/>
      <c r="G141" s="53">
        <f t="shared" si="20"/>
        <v>5</v>
      </c>
      <c r="H141" s="53">
        <f t="shared" si="20"/>
        <v>0</v>
      </c>
      <c r="I141" s="53">
        <f t="shared" si="20"/>
        <v>0</v>
      </c>
    </row>
    <row r="142" spans="1:9" ht="15">
      <c r="A142" s="224" t="s">
        <v>620</v>
      </c>
      <c r="B142" s="45" t="s">
        <v>595</v>
      </c>
      <c r="C142" s="224" t="s">
        <v>642</v>
      </c>
      <c r="D142" s="224" t="s">
        <v>586</v>
      </c>
      <c r="E142" s="224" t="s">
        <v>194</v>
      </c>
      <c r="F142" s="45"/>
      <c r="G142" s="53">
        <f t="shared" si="20"/>
        <v>5</v>
      </c>
      <c r="H142" s="53">
        <f t="shared" si="20"/>
        <v>0</v>
      </c>
      <c r="I142" s="53">
        <f t="shared" si="20"/>
        <v>0</v>
      </c>
    </row>
    <row r="143" spans="1:9" ht="15">
      <c r="A143" s="45" t="s">
        <v>513</v>
      </c>
      <c r="B143" s="45" t="s">
        <v>595</v>
      </c>
      <c r="C143" s="45" t="s">
        <v>642</v>
      </c>
      <c r="D143" s="45" t="s">
        <v>586</v>
      </c>
      <c r="E143" s="45" t="s">
        <v>194</v>
      </c>
      <c r="F143" s="45" t="s">
        <v>504</v>
      </c>
      <c r="G143" s="53">
        <v>5</v>
      </c>
      <c r="H143" s="53"/>
      <c r="I143" s="53"/>
    </row>
    <row r="144" spans="1:9" ht="15" hidden="1">
      <c r="A144" s="209" t="s">
        <v>347</v>
      </c>
      <c r="B144" s="49" t="s">
        <v>595</v>
      </c>
      <c r="C144" s="209" t="s">
        <v>583</v>
      </c>
      <c r="D144" s="209"/>
      <c r="E144" s="209"/>
      <c r="F144" s="45"/>
      <c r="G144" s="59">
        <f>G145</f>
        <v>0</v>
      </c>
      <c r="H144" s="59">
        <f aca="true" t="shared" si="21" ref="H144:I148">H145</f>
        <v>0</v>
      </c>
      <c r="I144" s="59">
        <f t="shared" si="21"/>
        <v>0</v>
      </c>
    </row>
    <row r="145" spans="1:9" ht="27" hidden="1">
      <c r="A145" s="301" t="s">
        <v>348</v>
      </c>
      <c r="B145" s="45" t="s">
        <v>595</v>
      </c>
      <c r="C145" s="301" t="s">
        <v>583</v>
      </c>
      <c r="D145" s="301" t="s">
        <v>589</v>
      </c>
      <c r="E145" s="209"/>
      <c r="F145" s="45"/>
      <c r="G145" s="53">
        <f>G146</f>
        <v>0</v>
      </c>
      <c r="H145" s="53">
        <f t="shared" si="21"/>
        <v>0</v>
      </c>
      <c r="I145" s="53">
        <f t="shared" si="21"/>
        <v>0</v>
      </c>
    </row>
    <row r="146" spans="1:9" ht="15" hidden="1">
      <c r="A146" s="303" t="s">
        <v>220</v>
      </c>
      <c r="B146" s="45" t="s">
        <v>595</v>
      </c>
      <c r="C146" s="45" t="s">
        <v>583</v>
      </c>
      <c r="D146" s="45" t="s">
        <v>589</v>
      </c>
      <c r="E146" s="45" t="s">
        <v>236</v>
      </c>
      <c r="F146" s="45"/>
      <c r="G146" s="53">
        <f>G147</f>
        <v>0</v>
      </c>
      <c r="H146" s="53">
        <f t="shared" si="21"/>
        <v>0</v>
      </c>
      <c r="I146" s="53">
        <f t="shared" si="21"/>
        <v>0</v>
      </c>
    </row>
    <row r="147" spans="1:9" ht="15" hidden="1">
      <c r="A147" s="51" t="s">
        <v>237</v>
      </c>
      <c r="B147" s="45" t="s">
        <v>595</v>
      </c>
      <c r="C147" s="45" t="s">
        <v>583</v>
      </c>
      <c r="D147" s="45" t="s">
        <v>589</v>
      </c>
      <c r="E147" s="45" t="s">
        <v>238</v>
      </c>
      <c r="F147" s="45"/>
      <c r="G147" s="53">
        <f>G148</f>
        <v>0</v>
      </c>
      <c r="H147" s="53">
        <f t="shared" si="21"/>
        <v>0</v>
      </c>
      <c r="I147" s="53">
        <f t="shared" si="21"/>
        <v>0</v>
      </c>
    </row>
    <row r="148" spans="1:9" ht="27" hidden="1">
      <c r="A148" s="301" t="s">
        <v>195</v>
      </c>
      <c r="B148" s="45" t="s">
        <v>595</v>
      </c>
      <c r="C148" s="211" t="s">
        <v>583</v>
      </c>
      <c r="D148" s="211" t="s">
        <v>589</v>
      </c>
      <c r="E148" s="211" t="s">
        <v>196</v>
      </c>
      <c r="F148" s="45"/>
      <c r="G148" s="53">
        <f>G149</f>
        <v>0</v>
      </c>
      <c r="H148" s="53">
        <f t="shared" si="21"/>
        <v>0</v>
      </c>
      <c r="I148" s="53">
        <f t="shared" si="21"/>
        <v>0</v>
      </c>
    </row>
    <row r="149" spans="1:9" ht="15" hidden="1">
      <c r="A149" s="45" t="s">
        <v>622</v>
      </c>
      <c r="B149" s="49" t="s">
        <v>595</v>
      </c>
      <c r="C149" s="211" t="s">
        <v>583</v>
      </c>
      <c r="D149" s="211" t="s">
        <v>589</v>
      </c>
      <c r="E149" s="211" t="s">
        <v>196</v>
      </c>
      <c r="F149" s="45" t="s">
        <v>567</v>
      </c>
      <c r="G149" s="53"/>
      <c r="H149" s="53"/>
      <c r="I149" s="53"/>
    </row>
    <row r="150" spans="1:9" ht="27.75">
      <c r="A150" s="225" t="s">
        <v>214</v>
      </c>
      <c r="B150" s="49" t="s">
        <v>595</v>
      </c>
      <c r="C150" s="210" t="s">
        <v>642</v>
      </c>
      <c r="D150" s="210" t="s">
        <v>586</v>
      </c>
      <c r="E150" s="210" t="s">
        <v>137</v>
      </c>
      <c r="F150" s="49"/>
      <c r="G150" s="59">
        <f>G151</f>
        <v>100</v>
      </c>
      <c r="H150" s="53"/>
      <c r="I150" s="53"/>
    </row>
    <row r="151" spans="1:9" ht="54">
      <c r="A151" s="279" t="s">
        <v>664</v>
      </c>
      <c r="B151" s="45" t="s">
        <v>595</v>
      </c>
      <c r="C151" s="211" t="s">
        <v>642</v>
      </c>
      <c r="D151" s="211" t="s">
        <v>586</v>
      </c>
      <c r="E151" s="211" t="s">
        <v>139</v>
      </c>
      <c r="F151" s="45"/>
      <c r="G151" s="53">
        <f>G152</f>
        <v>100</v>
      </c>
      <c r="H151" s="53"/>
      <c r="I151" s="53"/>
    </row>
    <row r="152" spans="1:9" ht="15">
      <c r="A152" s="224" t="s">
        <v>215</v>
      </c>
      <c r="B152" s="45" t="s">
        <v>595</v>
      </c>
      <c r="C152" s="211" t="s">
        <v>642</v>
      </c>
      <c r="D152" s="211" t="s">
        <v>586</v>
      </c>
      <c r="E152" s="211" t="s">
        <v>668</v>
      </c>
      <c r="F152" s="45"/>
      <c r="G152" s="53">
        <f>G153</f>
        <v>100</v>
      </c>
      <c r="H152" s="53"/>
      <c r="I152" s="53"/>
    </row>
    <row r="153" spans="1:9" ht="15">
      <c r="A153" s="45" t="s">
        <v>622</v>
      </c>
      <c r="B153" s="45" t="s">
        <v>595</v>
      </c>
      <c r="C153" s="211" t="s">
        <v>642</v>
      </c>
      <c r="D153" s="211" t="s">
        <v>586</v>
      </c>
      <c r="E153" s="211" t="s">
        <v>668</v>
      </c>
      <c r="F153" s="45" t="s">
        <v>567</v>
      </c>
      <c r="G153" s="53">
        <v>100</v>
      </c>
      <c r="H153" s="53"/>
      <c r="I153" s="53"/>
    </row>
    <row r="154" spans="1:9" ht="15">
      <c r="A154" s="49" t="s">
        <v>562</v>
      </c>
      <c r="B154" s="49" t="s">
        <v>595</v>
      </c>
      <c r="C154" s="210" t="s">
        <v>584</v>
      </c>
      <c r="D154" s="211"/>
      <c r="E154" s="211"/>
      <c r="F154" s="45"/>
      <c r="G154" s="59">
        <f>G155+G160+G165</f>
        <v>3582.673</v>
      </c>
      <c r="H154" s="59">
        <f>H155+H160+H165</f>
        <v>8577</v>
      </c>
      <c r="I154" s="59">
        <f>I155+I160+I165</f>
        <v>6573</v>
      </c>
    </row>
    <row r="155" spans="1:9" ht="15" hidden="1">
      <c r="A155" s="47" t="s">
        <v>330</v>
      </c>
      <c r="B155" s="45" t="s">
        <v>595</v>
      </c>
      <c r="C155" s="47" t="s">
        <v>584</v>
      </c>
      <c r="D155" s="47" t="s">
        <v>590</v>
      </c>
      <c r="E155" s="63"/>
      <c r="F155" s="63"/>
      <c r="G155" s="50">
        <f aca="true" t="shared" si="22" ref="G155:I158">G156</f>
        <v>0</v>
      </c>
      <c r="H155" s="50">
        <f t="shared" si="22"/>
        <v>0</v>
      </c>
      <c r="I155" s="50">
        <f t="shared" si="22"/>
        <v>0</v>
      </c>
    </row>
    <row r="156" spans="1:9" ht="42.75" hidden="1">
      <c r="A156" s="305" t="s">
        <v>379</v>
      </c>
      <c r="B156" s="45" t="s">
        <v>595</v>
      </c>
      <c r="C156" s="47" t="s">
        <v>584</v>
      </c>
      <c r="D156" s="47" t="s">
        <v>590</v>
      </c>
      <c r="E156" s="267" t="s">
        <v>380</v>
      </c>
      <c r="F156" s="267"/>
      <c r="G156" s="50">
        <f>G157</f>
        <v>0</v>
      </c>
      <c r="H156" s="50">
        <f t="shared" si="22"/>
        <v>0</v>
      </c>
      <c r="I156" s="50">
        <f t="shared" si="22"/>
        <v>0</v>
      </c>
    </row>
    <row r="157" spans="1:9" ht="54.75" hidden="1">
      <c r="A157" s="51" t="s">
        <v>382</v>
      </c>
      <c r="B157" s="45" t="s">
        <v>595</v>
      </c>
      <c r="C157" s="45" t="s">
        <v>584</v>
      </c>
      <c r="D157" s="45" t="s">
        <v>590</v>
      </c>
      <c r="E157" s="56" t="s">
        <v>383</v>
      </c>
      <c r="F157" s="56"/>
      <c r="G157" s="46">
        <f>G158</f>
        <v>0</v>
      </c>
      <c r="H157" s="46">
        <f t="shared" si="22"/>
        <v>0</v>
      </c>
      <c r="I157" s="46">
        <f t="shared" si="22"/>
        <v>0</v>
      </c>
    </row>
    <row r="158" spans="1:9" ht="15" hidden="1">
      <c r="A158" s="51" t="s">
        <v>283</v>
      </c>
      <c r="B158" s="45" t="s">
        <v>595</v>
      </c>
      <c r="C158" s="45" t="s">
        <v>584</v>
      </c>
      <c r="D158" s="45" t="s">
        <v>590</v>
      </c>
      <c r="E158" s="56" t="s">
        <v>197</v>
      </c>
      <c r="F158" s="56"/>
      <c r="G158" s="46">
        <f t="shared" si="22"/>
        <v>0</v>
      </c>
      <c r="H158" s="46">
        <f t="shared" si="22"/>
        <v>0</v>
      </c>
      <c r="I158" s="46">
        <f t="shared" si="22"/>
        <v>0</v>
      </c>
    </row>
    <row r="159" spans="1:9" ht="15" hidden="1">
      <c r="A159" s="321" t="s">
        <v>505</v>
      </c>
      <c r="B159" s="45" t="s">
        <v>595</v>
      </c>
      <c r="C159" s="45" t="s">
        <v>584</v>
      </c>
      <c r="D159" s="45" t="s">
        <v>590</v>
      </c>
      <c r="E159" s="56" t="s">
        <v>197</v>
      </c>
      <c r="F159" s="56" t="s">
        <v>506</v>
      </c>
      <c r="G159" s="53"/>
      <c r="H159" s="53"/>
      <c r="I159" s="53"/>
    </row>
    <row r="160" spans="1:9" ht="15">
      <c r="A160" s="289" t="s">
        <v>338</v>
      </c>
      <c r="B160" s="49" t="s">
        <v>595</v>
      </c>
      <c r="C160" s="49" t="s">
        <v>584</v>
      </c>
      <c r="D160" s="49" t="s">
        <v>589</v>
      </c>
      <c r="E160" s="63"/>
      <c r="F160" s="63"/>
      <c r="G160" s="50">
        <f aca="true" t="shared" si="23" ref="G160:I163">G161</f>
        <v>3457.673</v>
      </c>
      <c r="H160" s="50">
        <f t="shared" si="23"/>
        <v>8427</v>
      </c>
      <c r="I160" s="50">
        <f t="shared" si="23"/>
        <v>6403</v>
      </c>
    </row>
    <row r="161" spans="1:9" ht="42.75">
      <c r="A161" s="228" t="s">
        <v>681</v>
      </c>
      <c r="B161" s="49" t="s">
        <v>595</v>
      </c>
      <c r="C161" s="47" t="s">
        <v>584</v>
      </c>
      <c r="D161" s="47" t="s">
        <v>589</v>
      </c>
      <c r="E161" s="267" t="s">
        <v>380</v>
      </c>
      <c r="F161" s="267"/>
      <c r="G161" s="48">
        <f>G162</f>
        <v>3457.673</v>
      </c>
      <c r="H161" s="48">
        <f t="shared" si="23"/>
        <v>8427</v>
      </c>
      <c r="I161" s="48">
        <f t="shared" si="23"/>
        <v>6403</v>
      </c>
    </row>
    <row r="162" spans="1:9" ht="54.75">
      <c r="A162" s="227" t="s">
        <v>146</v>
      </c>
      <c r="B162" s="45" t="s">
        <v>595</v>
      </c>
      <c r="C162" s="45" t="s">
        <v>584</v>
      </c>
      <c r="D162" s="45" t="s">
        <v>589</v>
      </c>
      <c r="E162" s="56" t="s">
        <v>198</v>
      </c>
      <c r="F162" s="56"/>
      <c r="G162" s="46">
        <f>G163</f>
        <v>3457.673</v>
      </c>
      <c r="H162" s="46">
        <f>H163</f>
        <v>8427</v>
      </c>
      <c r="I162" s="46">
        <f>I163</f>
        <v>6403</v>
      </c>
    </row>
    <row r="163" spans="1:9" ht="27.75">
      <c r="A163" s="322" t="s">
        <v>565</v>
      </c>
      <c r="B163" s="45" t="s">
        <v>595</v>
      </c>
      <c r="C163" s="55" t="s">
        <v>584</v>
      </c>
      <c r="D163" s="55" t="s">
        <v>589</v>
      </c>
      <c r="E163" s="272" t="s">
        <v>199</v>
      </c>
      <c r="F163" s="272"/>
      <c r="G163" s="243">
        <f t="shared" si="23"/>
        <v>3457.673</v>
      </c>
      <c r="H163" s="243">
        <f t="shared" si="23"/>
        <v>8427</v>
      </c>
      <c r="I163" s="243">
        <f t="shared" si="23"/>
        <v>6403</v>
      </c>
    </row>
    <row r="164" spans="1:9" ht="15">
      <c r="A164" s="45" t="s">
        <v>622</v>
      </c>
      <c r="B164" s="45" t="s">
        <v>595</v>
      </c>
      <c r="C164" s="45" t="s">
        <v>584</v>
      </c>
      <c r="D164" s="45" t="s">
        <v>589</v>
      </c>
      <c r="E164" s="56" t="s">
        <v>199</v>
      </c>
      <c r="F164" s="56" t="s">
        <v>567</v>
      </c>
      <c r="G164" s="53">
        <v>3457.673</v>
      </c>
      <c r="H164" s="53">
        <v>8427</v>
      </c>
      <c r="I164" s="53">
        <v>6403</v>
      </c>
    </row>
    <row r="165" spans="1:9" ht="15">
      <c r="A165" s="57" t="s">
        <v>563</v>
      </c>
      <c r="B165" s="49" t="s">
        <v>595</v>
      </c>
      <c r="C165" s="49" t="s">
        <v>584</v>
      </c>
      <c r="D165" s="49" t="s">
        <v>564</v>
      </c>
      <c r="E165" s="63"/>
      <c r="F165" s="63"/>
      <c r="G165" s="50">
        <f>G166+G170</f>
        <v>125</v>
      </c>
      <c r="H165" s="50">
        <f aca="true" t="shared" si="24" ref="H165:I168">H166</f>
        <v>150</v>
      </c>
      <c r="I165" s="50">
        <f t="shared" si="24"/>
        <v>170</v>
      </c>
    </row>
    <row r="166" spans="1:9" ht="42.75">
      <c r="A166" s="228" t="s">
        <v>379</v>
      </c>
      <c r="B166" s="45" t="s">
        <v>595</v>
      </c>
      <c r="C166" s="47" t="s">
        <v>584</v>
      </c>
      <c r="D166" s="47" t="s">
        <v>564</v>
      </c>
      <c r="E166" s="267" t="s">
        <v>380</v>
      </c>
      <c r="F166" s="56"/>
      <c r="G166" s="46">
        <f>G167</f>
        <v>120</v>
      </c>
      <c r="H166" s="46">
        <f t="shared" si="24"/>
        <v>150</v>
      </c>
      <c r="I166" s="46">
        <f t="shared" si="24"/>
        <v>170</v>
      </c>
    </row>
    <row r="167" spans="1:9" ht="54.75">
      <c r="A167" s="227" t="s">
        <v>147</v>
      </c>
      <c r="B167" s="45" t="s">
        <v>595</v>
      </c>
      <c r="C167" s="45" t="s">
        <v>584</v>
      </c>
      <c r="D167" s="45" t="s">
        <v>564</v>
      </c>
      <c r="E167" s="56" t="s">
        <v>381</v>
      </c>
      <c r="F167" s="56"/>
      <c r="G167" s="46">
        <f>G168</f>
        <v>120</v>
      </c>
      <c r="H167" s="46">
        <f t="shared" si="24"/>
        <v>150</v>
      </c>
      <c r="I167" s="46">
        <f t="shared" si="24"/>
        <v>170</v>
      </c>
    </row>
    <row r="168" spans="1:9" ht="27.75" customHeight="1">
      <c r="A168" s="55" t="s">
        <v>301</v>
      </c>
      <c r="B168" s="45" t="s">
        <v>595</v>
      </c>
      <c r="C168" s="55" t="s">
        <v>584</v>
      </c>
      <c r="D168" s="55" t="s">
        <v>564</v>
      </c>
      <c r="E168" s="272" t="s">
        <v>200</v>
      </c>
      <c r="F168" s="272"/>
      <c r="G168" s="273">
        <f>G169</f>
        <v>120</v>
      </c>
      <c r="H168" s="273">
        <f t="shared" si="24"/>
        <v>150</v>
      </c>
      <c r="I168" s="273">
        <f t="shared" si="24"/>
        <v>170</v>
      </c>
    </row>
    <row r="169" spans="1:9" ht="15">
      <c r="A169" s="45" t="s">
        <v>622</v>
      </c>
      <c r="B169" s="45" t="s">
        <v>595</v>
      </c>
      <c r="C169" s="45" t="s">
        <v>584</v>
      </c>
      <c r="D169" s="45" t="s">
        <v>564</v>
      </c>
      <c r="E169" s="56" t="s">
        <v>200</v>
      </c>
      <c r="F169" s="56" t="s">
        <v>567</v>
      </c>
      <c r="G169" s="53">
        <v>120</v>
      </c>
      <c r="H169" s="53">
        <v>150</v>
      </c>
      <c r="I169" s="53">
        <v>170</v>
      </c>
    </row>
    <row r="170" spans="1:9" ht="40.5">
      <c r="A170" s="238" t="s">
        <v>189</v>
      </c>
      <c r="B170" s="49" t="s">
        <v>595</v>
      </c>
      <c r="C170" s="47" t="s">
        <v>584</v>
      </c>
      <c r="D170" s="47" t="s">
        <v>564</v>
      </c>
      <c r="E170" s="47" t="s">
        <v>398</v>
      </c>
      <c r="F170" s="47"/>
      <c r="G170" s="48">
        <f>G171</f>
        <v>5</v>
      </c>
      <c r="H170" s="53"/>
      <c r="I170" s="53"/>
    </row>
    <row r="171" spans="1:9" ht="41.25">
      <c r="A171" s="256" t="s">
        <v>399</v>
      </c>
      <c r="B171" s="45" t="s">
        <v>595</v>
      </c>
      <c r="C171" s="45" t="s">
        <v>584</v>
      </c>
      <c r="D171" s="45" t="s">
        <v>564</v>
      </c>
      <c r="E171" s="45" t="s">
        <v>91</v>
      </c>
      <c r="F171" s="45"/>
      <c r="G171" s="46">
        <f>G172</f>
        <v>5</v>
      </c>
      <c r="H171" s="53"/>
      <c r="I171" s="53"/>
    </row>
    <row r="172" spans="1:9" ht="27">
      <c r="A172" s="45" t="s">
        <v>219</v>
      </c>
      <c r="B172" s="45" t="s">
        <v>595</v>
      </c>
      <c r="C172" s="55" t="s">
        <v>584</v>
      </c>
      <c r="D172" s="55" t="s">
        <v>564</v>
      </c>
      <c r="E172" s="45" t="s">
        <v>190</v>
      </c>
      <c r="F172" s="45"/>
      <c r="G172" s="46">
        <f>G173</f>
        <v>5</v>
      </c>
      <c r="H172" s="53"/>
      <c r="I172" s="53"/>
    </row>
    <row r="173" spans="1:9" ht="15">
      <c r="A173" s="45" t="s">
        <v>622</v>
      </c>
      <c r="B173" s="45" t="s">
        <v>595</v>
      </c>
      <c r="C173" s="45" t="s">
        <v>584</v>
      </c>
      <c r="D173" s="45" t="s">
        <v>564</v>
      </c>
      <c r="E173" s="45" t="s">
        <v>190</v>
      </c>
      <c r="F173" s="45" t="s">
        <v>567</v>
      </c>
      <c r="G173" s="53">
        <v>5</v>
      </c>
      <c r="H173" s="53"/>
      <c r="I173" s="53"/>
    </row>
    <row r="174" spans="1:9" ht="15">
      <c r="A174" s="49" t="s">
        <v>532</v>
      </c>
      <c r="B174" s="49" t="s">
        <v>595</v>
      </c>
      <c r="C174" s="49" t="s">
        <v>524</v>
      </c>
      <c r="D174" s="49"/>
      <c r="E174" s="63"/>
      <c r="F174" s="63"/>
      <c r="G174" s="50">
        <f aca="true" t="shared" si="25" ref="G174:I178">G175</f>
        <v>50</v>
      </c>
      <c r="H174" s="50">
        <f t="shared" si="25"/>
        <v>464</v>
      </c>
      <c r="I174" s="50">
        <f t="shared" si="25"/>
        <v>472</v>
      </c>
    </row>
    <row r="175" spans="1:9" ht="15">
      <c r="A175" s="47" t="s">
        <v>533</v>
      </c>
      <c r="B175" s="45" t="s">
        <v>595</v>
      </c>
      <c r="C175" s="47" t="s">
        <v>524</v>
      </c>
      <c r="D175" s="47" t="s">
        <v>583</v>
      </c>
      <c r="E175" s="267"/>
      <c r="F175" s="267"/>
      <c r="G175" s="48">
        <f t="shared" si="25"/>
        <v>50</v>
      </c>
      <c r="H175" s="48">
        <f t="shared" si="25"/>
        <v>464</v>
      </c>
      <c r="I175" s="48">
        <f t="shared" si="25"/>
        <v>472</v>
      </c>
    </row>
    <row r="176" spans="1:9" ht="28.5">
      <c r="A176" s="225" t="s">
        <v>140</v>
      </c>
      <c r="B176" s="45" t="s">
        <v>595</v>
      </c>
      <c r="C176" s="47" t="s">
        <v>524</v>
      </c>
      <c r="D176" s="47" t="s">
        <v>583</v>
      </c>
      <c r="E176" s="267" t="s">
        <v>367</v>
      </c>
      <c r="F176" s="267"/>
      <c r="G176" s="46">
        <f>G177</f>
        <v>50</v>
      </c>
      <c r="H176" s="46">
        <f t="shared" si="25"/>
        <v>464</v>
      </c>
      <c r="I176" s="46">
        <f t="shared" si="25"/>
        <v>472</v>
      </c>
    </row>
    <row r="177" spans="1:9" ht="27" customHeight="1">
      <c r="A177" s="268" t="s">
        <v>368</v>
      </c>
      <c r="B177" s="45" t="s">
        <v>595</v>
      </c>
      <c r="C177" s="45" t="s">
        <v>524</v>
      </c>
      <c r="D177" s="45" t="s">
        <v>583</v>
      </c>
      <c r="E177" s="56" t="s">
        <v>86</v>
      </c>
      <c r="F177" s="56"/>
      <c r="G177" s="46">
        <f>G178+G180</f>
        <v>50</v>
      </c>
      <c r="H177" s="46">
        <f>H178+H180</f>
        <v>464</v>
      </c>
      <c r="I177" s="46">
        <f>I178+I180</f>
        <v>472</v>
      </c>
    </row>
    <row r="178" spans="1:9" ht="0.75" customHeight="1" hidden="1">
      <c r="A178" s="244" t="s">
        <v>172</v>
      </c>
      <c r="B178" s="45" t="s">
        <v>595</v>
      </c>
      <c r="C178" s="224" t="s">
        <v>524</v>
      </c>
      <c r="D178" s="224" t="s">
        <v>583</v>
      </c>
      <c r="E178" s="269" t="s">
        <v>201</v>
      </c>
      <c r="F178" s="269"/>
      <c r="G178" s="76">
        <f>G179</f>
        <v>0</v>
      </c>
      <c r="H178" s="76">
        <f t="shared" si="25"/>
        <v>404</v>
      </c>
      <c r="I178" s="76">
        <f t="shared" si="25"/>
        <v>412</v>
      </c>
    </row>
    <row r="179" spans="1:9" ht="15" hidden="1">
      <c r="A179" s="45" t="s">
        <v>622</v>
      </c>
      <c r="B179" s="45" t="s">
        <v>595</v>
      </c>
      <c r="C179" s="45" t="s">
        <v>524</v>
      </c>
      <c r="D179" s="45" t="s">
        <v>583</v>
      </c>
      <c r="E179" s="269" t="s">
        <v>201</v>
      </c>
      <c r="F179" s="56" t="s">
        <v>567</v>
      </c>
      <c r="G179" s="46"/>
      <c r="H179" s="46">
        <v>404</v>
      </c>
      <c r="I179" s="46">
        <v>412</v>
      </c>
    </row>
    <row r="180" spans="1:9" ht="27.75">
      <c r="A180" s="244" t="s">
        <v>173</v>
      </c>
      <c r="B180" s="45" t="s">
        <v>595</v>
      </c>
      <c r="C180" s="45" t="s">
        <v>524</v>
      </c>
      <c r="D180" s="45" t="s">
        <v>583</v>
      </c>
      <c r="E180" s="56" t="s">
        <v>203</v>
      </c>
      <c r="F180" s="56"/>
      <c r="G180" s="46">
        <f>G181+G182</f>
        <v>50</v>
      </c>
      <c r="H180" s="46">
        <f>H181+H182</f>
        <v>60</v>
      </c>
      <c r="I180" s="46">
        <f>I181+I182</f>
        <v>60</v>
      </c>
    </row>
    <row r="181" spans="1:9" ht="15" hidden="1">
      <c r="A181" s="45" t="s">
        <v>566</v>
      </c>
      <c r="B181" s="45" t="s">
        <v>595</v>
      </c>
      <c r="C181" s="45" t="s">
        <v>524</v>
      </c>
      <c r="D181" s="45" t="s">
        <v>583</v>
      </c>
      <c r="E181" s="56" t="s">
        <v>203</v>
      </c>
      <c r="F181" s="45" t="s">
        <v>567</v>
      </c>
      <c r="G181" s="46"/>
      <c r="H181" s="46"/>
      <c r="I181" s="46"/>
    </row>
    <row r="182" spans="1:9" ht="15">
      <c r="A182" s="45" t="s">
        <v>611</v>
      </c>
      <c r="B182" s="45" t="s">
        <v>595</v>
      </c>
      <c r="C182" s="45" t="s">
        <v>524</v>
      </c>
      <c r="D182" s="45" t="s">
        <v>583</v>
      </c>
      <c r="E182" s="56" t="s">
        <v>203</v>
      </c>
      <c r="F182" s="56" t="s">
        <v>561</v>
      </c>
      <c r="G182" s="53">
        <v>50</v>
      </c>
      <c r="H182" s="53">
        <v>60</v>
      </c>
      <c r="I182" s="53">
        <v>60</v>
      </c>
    </row>
    <row r="183" spans="1:9" ht="33.75" customHeight="1" hidden="1">
      <c r="A183" s="45" t="s">
        <v>481</v>
      </c>
      <c r="B183" s="49" t="s">
        <v>595</v>
      </c>
      <c r="C183" s="45" t="s">
        <v>524</v>
      </c>
      <c r="D183" s="45" t="s">
        <v>583</v>
      </c>
      <c r="E183" s="56" t="s">
        <v>480</v>
      </c>
      <c r="F183" s="56"/>
      <c r="G183" s="46">
        <f>G184</f>
        <v>0</v>
      </c>
      <c r="H183" s="46">
        <f>H184</f>
        <v>0</v>
      </c>
      <c r="I183" s="46">
        <f>I184</f>
        <v>0</v>
      </c>
    </row>
    <row r="184" spans="1:9" ht="15" hidden="1">
      <c r="A184" s="45" t="s">
        <v>622</v>
      </c>
      <c r="B184" s="45" t="s">
        <v>595</v>
      </c>
      <c r="C184" s="45" t="s">
        <v>524</v>
      </c>
      <c r="D184" s="45" t="s">
        <v>583</v>
      </c>
      <c r="E184" s="56" t="s">
        <v>480</v>
      </c>
      <c r="F184" s="56" t="s">
        <v>567</v>
      </c>
      <c r="G184" s="46"/>
      <c r="H184" s="46"/>
      <c r="I184" s="46"/>
    </row>
    <row r="185" spans="1:9" ht="15">
      <c r="A185" s="49" t="s">
        <v>495</v>
      </c>
      <c r="B185" s="49" t="s">
        <v>595</v>
      </c>
      <c r="C185" s="49" t="s">
        <v>587</v>
      </c>
      <c r="D185" s="49"/>
      <c r="E185" s="45"/>
      <c r="F185" s="45"/>
      <c r="G185" s="59">
        <f>G186+G192</f>
        <v>4750</v>
      </c>
      <c r="H185" s="59">
        <f>H186+H192</f>
        <v>810</v>
      </c>
      <c r="I185" s="59">
        <f>I186+I192</f>
        <v>850</v>
      </c>
    </row>
    <row r="186" spans="1:9" ht="15">
      <c r="A186" s="49" t="s">
        <v>496</v>
      </c>
      <c r="B186" s="49" t="s">
        <v>595</v>
      </c>
      <c r="C186" s="47" t="s">
        <v>587</v>
      </c>
      <c r="D186" s="47" t="s">
        <v>642</v>
      </c>
      <c r="E186" s="47"/>
      <c r="F186" s="47"/>
      <c r="G186" s="240">
        <f>G188</f>
        <v>4000</v>
      </c>
      <c r="H186" s="240">
        <f>H188</f>
        <v>0</v>
      </c>
      <c r="I186" s="240">
        <f>I188</f>
        <v>0</v>
      </c>
    </row>
    <row r="187" spans="1:9" ht="27.75" customHeight="1">
      <c r="A187" s="225" t="s">
        <v>136</v>
      </c>
      <c r="B187" s="49" t="s">
        <v>595</v>
      </c>
      <c r="C187" s="49" t="s">
        <v>587</v>
      </c>
      <c r="D187" s="49" t="s">
        <v>642</v>
      </c>
      <c r="E187" s="49" t="s">
        <v>476</v>
      </c>
      <c r="F187" s="49"/>
      <c r="G187" s="59">
        <f aca="true" t="shared" si="26" ref="G187:I188">G188</f>
        <v>4000</v>
      </c>
      <c r="H187" s="59">
        <f t="shared" si="26"/>
        <v>0</v>
      </c>
      <c r="I187" s="59">
        <f t="shared" si="26"/>
        <v>0</v>
      </c>
    </row>
    <row r="188" spans="1:9" ht="49.5" customHeight="1">
      <c r="A188" s="228" t="s">
        <v>256</v>
      </c>
      <c r="B188" s="49" t="s">
        <v>595</v>
      </c>
      <c r="C188" s="49" t="s">
        <v>587</v>
      </c>
      <c r="D188" s="49" t="s">
        <v>642</v>
      </c>
      <c r="E188" s="47" t="s">
        <v>257</v>
      </c>
      <c r="F188" s="47"/>
      <c r="G188" s="48">
        <f t="shared" si="26"/>
        <v>4000</v>
      </c>
      <c r="H188" s="48">
        <f t="shared" si="26"/>
        <v>0</v>
      </c>
      <c r="I188" s="48">
        <f t="shared" si="26"/>
        <v>0</v>
      </c>
    </row>
    <row r="189" spans="1:9" ht="54.75">
      <c r="A189" s="299" t="s">
        <v>208</v>
      </c>
      <c r="B189" s="45" t="s">
        <v>595</v>
      </c>
      <c r="C189" s="45" t="s">
        <v>587</v>
      </c>
      <c r="D189" s="45" t="s">
        <v>642</v>
      </c>
      <c r="E189" s="45" t="s">
        <v>209</v>
      </c>
      <c r="F189" s="45"/>
      <c r="G189" s="46">
        <f>G191+G190</f>
        <v>4000</v>
      </c>
      <c r="H189" s="46">
        <f>H191+H190</f>
        <v>0</v>
      </c>
      <c r="I189" s="46">
        <f>I191+I190</f>
        <v>0</v>
      </c>
    </row>
    <row r="190" spans="1:9" ht="1.5" customHeight="1">
      <c r="A190" s="45" t="s">
        <v>622</v>
      </c>
      <c r="B190" s="45" t="s">
        <v>595</v>
      </c>
      <c r="C190" s="45" t="s">
        <v>587</v>
      </c>
      <c r="D190" s="45" t="s">
        <v>642</v>
      </c>
      <c r="E190" s="45" t="s">
        <v>209</v>
      </c>
      <c r="F190" s="45" t="s">
        <v>567</v>
      </c>
      <c r="G190" s="46"/>
      <c r="H190" s="46"/>
      <c r="I190" s="46"/>
    </row>
    <row r="191" spans="1:9" ht="15">
      <c r="A191" s="45" t="s">
        <v>611</v>
      </c>
      <c r="B191" s="45" t="s">
        <v>595</v>
      </c>
      <c r="C191" s="45" t="s">
        <v>587</v>
      </c>
      <c r="D191" s="45" t="s">
        <v>642</v>
      </c>
      <c r="E191" s="45" t="s">
        <v>209</v>
      </c>
      <c r="F191" s="45" t="s">
        <v>561</v>
      </c>
      <c r="G191" s="53">
        <v>4000</v>
      </c>
      <c r="H191" s="53"/>
      <c r="I191" s="53"/>
    </row>
    <row r="192" spans="1:9" ht="15">
      <c r="A192" s="49" t="s">
        <v>498</v>
      </c>
      <c r="B192" s="49" t="s">
        <v>595</v>
      </c>
      <c r="C192" s="49" t="s">
        <v>587</v>
      </c>
      <c r="D192" s="49" t="s">
        <v>587</v>
      </c>
      <c r="E192" s="49"/>
      <c r="F192" s="49"/>
      <c r="G192" s="50">
        <f>G193</f>
        <v>750</v>
      </c>
      <c r="H192" s="50">
        <f>H193</f>
        <v>810</v>
      </c>
      <c r="I192" s="50">
        <f>I193</f>
        <v>850</v>
      </c>
    </row>
    <row r="193" spans="1:9" ht="41.25">
      <c r="A193" s="222" t="s">
        <v>32</v>
      </c>
      <c r="B193" s="45" t="s">
        <v>595</v>
      </c>
      <c r="C193" s="45" t="s">
        <v>297</v>
      </c>
      <c r="D193" s="45" t="s">
        <v>587</v>
      </c>
      <c r="E193" s="45" t="s">
        <v>370</v>
      </c>
      <c r="F193" s="45"/>
      <c r="G193" s="48">
        <f aca="true" t="shared" si="27" ref="G193:I194">G194</f>
        <v>750</v>
      </c>
      <c r="H193" s="48">
        <f t="shared" si="27"/>
        <v>810</v>
      </c>
      <c r="I193" s="48">
        <f t="shared" si="27"/>
        <v>850</v>
      </c>
    </row>
    <row r="194" spans="1:9" ht="41.25">
      <c r="A194" s="223" t="s">
        <v>375</v>
      </c>
      <c r="B194" s="45" t="s">
        <v>595</v>
      </c>
      <c r="C194" s="45" t="s">
        <v>587</v>
      </c>
      <c r="D194" s="45" t="s">
        <v>587</v>
      </c>
      <c r="E194" s="45" t="s">
        <v>376</v>
      </c>
      <c r="F194" s="45"/>
      <c r="G194" s="77">
        <f>G195</f>
        <v>750</v>
      </c>
      <c r="H194" s="77">
        <f t="shared" si="27"/>
        <v>810</v>
      </c>
      <c r="I194" s="77">
        <f t="shared" si="27"/>
        <v>850</v>
      </c>
    </row>
    <row r="195" spans="1:9" ht="27">
      <c r="A195" s="224" t="s">
        <v>174</v>
      </c>
      <c r="B195" s="45" t="s">
        <v>595</v>
      </c>
      <c r="C195" s="45" t="s">
        <v>587</v>
      </c>
      <c r="D195" s="45" t="s">
        <v>587</v>
      </c>
      <c r="E195" s="45" t="s">
        <v>211</v>
      </c>
      <c r="F195" s="45"/>
      <c r="G195" s="77">
        <f>G196+G197</f>
        <v>750</v>
      </c>
      <c r="H195" s="77">
        <f>H196+H197</f>
        <v>810</v>
      </c>
      <c r="I195" s="77">
        <f>I196+I197</f>
        <v>850</v>
      </c>
    </row>
    <row r="196" spans="1:9" ht="15">
      <c r="A196" s="224" t="s">
        <v>622</v>
      </c>
      <c r="B196" s="45" t="s">
        <v>595</v>
      </c>
      <c r="C196" s="45" t="s">
        <v>587</v>
      </c>
      <c r="D196" s="45" t="s">
        <v>587</v>
      </c>
      <c r="E196" s="45" t="s">
        <v>211</v>
      </c>
      <c r="F196" s="45" t="s">
        <v>567</v>
      </c>
      <c r="G196" s="77">
        <v>350</v>
      </c>
      <c r="H196" s="77">
        <v>400</v>
      </c>
      <c r="I196" s="77">
        <v>420</v>
      </c>
    </row>
    <row r="197" spans="1:9" ht="15">
      <c r="A197" s="323" t="s">
        <v>513</v>
      </c>
      <c r="B197" s="45" t="s">
        <v>595</v>
      </c>
      <c r="C197" s="45" t="s">
        <v>587</v>
      </c>
      <c r="D197" s="45" t="s">
        <v>587</v>
      </c>
      <c r="E197" s="45" t="s">
        <v>211</v>
      </c>
      <c r="F197" s="45" t="s">
        <v>504</v>
      </c>
      <c r="G197" s="77">
        <v>400</v>
      </c>
      <c r="H197" s="77">
        <v>410</v>
      </c>
      <c r="I197" s="77">
        <v>430</v>
      </c>
    </row>
    <row r="198" spans="1:9" ht="15" hidden="1">
      <c r="A198" s="45" t="s">
        <v>505</v>
      </c>
      <c r="B198" s="45" t="s">
        <v>595</v>
      </c>
      <c r="C198" s="45" t="s">
        <v>587</v>
      </c>
      <c r="D198" s="45" t="s">
        <v>587</v>
      </c>
      <c r="E198" s="45" t="s">
        <v>94</v>
      </c>
      <c r="F198" s="45" t="s">
        <v>506</v>
      </c>
      <c r="G198" s="46"/>
      <c r="H198" s="48"/>
      <c r="I198" s="48"/>
    </row>
    <row r="199" spans="1:9" ht="15">
      <c r="A199" s="67" t="s">
        <v>596</v>
      </c>
      <c r="B199" s="49" t="s">
        <v>595</v>
      </c>
      <c r="C199" s="49">
        <v>10</v>
      </c>
      <c r="D199" s="49"/>
      <c r="E199" s="49"/>
      <c r="F199" s="49"/>
      <c r="G199" s="50">
        <f>G200</f>
        <v>400</v>
      </c>
      <c r="H199" s="50">
        <f>H200</f>
        <v>410</v>
      </c>
      <c r="I199" s="50">
        <f>I200</f>
        <v>420</v>
      </c>
    </row>
    <row r="200" spans="1:9" ht="20.25" customHeight="1">
      <c r="A200" s="49" t="s">
        <v>597</v>
      </c>
      <c r="B200" s="49" t="s">
        <v>595</v>
      </c>
      <c r="C200" s="49">
        <v>10</v>
      </c>
      <c r="D200" s="49" t="s">
        <v>642</v>
      </c>
      <c r="E200" s="49"/>
      <c r="F200" s="49"/>
      <c r="G200" s="78">
        <f aca="true" t="shared" si="28" ref="G200:I203">G201</f>
        <v>400</v>
      </c>
      <c r="H200" s="78">
        <f t="shared" si="28"/>
        <v>410</v>
      </c>
      <c r="I200" s="78">
        <f t="shared" si="28"/>
        <v>420</v>
      </c>
    </row>
    <row r="201" spans="1:9" ht="30.75" customHeight="1">
      <c r="A201" s="282" t="s">
        <v>570</v>
      </c>
      <c r="B201" s="49" t="s">
        <v>595</v>
      </c>
      <c r="C201" s="49" t="s">
        <v>503</v>
      </c>
      <c r="D201" s="49" t="s">
        <v>642</v>
      </c>
      <c r="E201" s="49" t="s">
        <v>306</v>
      </c>
      <c r="F201" s="49"/>
      <c r="G201" s="78">
        <f>G202</f>
        <v>400</v>
      </c>
      <c r="H201" s="78">
        <f t="shared" si="28"/>
        <v>410</v>
      </c>
      <c r="I201" s="78">
        <f t="shared" si="28"/>
        <v>420</v>
      </c>
    </row>
    <row r="202" spans="1:9" ht="41.25">
      <c r="A202" s="324" t="s">
        <v>571</v>
      </c>
      <c r="B202" s="49" t="s">
        <v>595</v>
      </c>
      <c r="C202" s="45" t="s">
        <v>503</v>
      </c>
      <c r="D202" s="45" t="s">
        <v>642</v>
      </c>
      <c r="E202" s="45" t="s">
        <v>159</v>
      </c>
      <c r="F202" s="45"/>
      <c r="G202" s="76">
        <f>G203</f>
        <v>400</v>
      </c>
      <c r="H202" s="76">
        <f t="shared" si="28"/>
        <v>410</v>
      </c>
      <c r="I202" s="76">
        <f t="shared" si="28"/>
        <v>420</v>
      </c>
    </row>
    <row r="203" spans="1:9" ht="15">
      <c r="A203" s="244" t="s">
        <v>171</v>
      </c>
      <c r="B203" s="45" t="s">
        <v>595</v>
      </c>
      <c r="C203" s="45">
        <v>10</v>
      </c>
      <c r="D203" s="45" t="s">
        <v>642</v>
      </c>
      <c r="E203" s="45" t="s">
        <v>205</v>
      </c>
      <c r="F203" s="45"/>
      <c r="G203" s="76">
        <f t="shared" si="28"/>
        <v>400</v>
      </c>
      <c r="H203" s="76">
        <f t="shared" si="28"/>
        <v>410</v>
      </c>
      <c r="I203" s="76">
        <f t="shared" si="28"/>
        <v>420</v>
      </c>
    </row>
    <row r="204" spans="1:9" ht="15">
      <c r="A204" s="279" t="s">
        <v>513</v>
      </c>
      <c r="B204" s="60" t="s">
        <v>595</v>
      </c>
      <c r="C204" s="60" t="s">
        <v>503</v>
      </c>
      <c r="D204" s="60" t="s">
        <v>642</v>
      </c>
      <c r="E204" s="45" t="s">
        <v>205</v>
      </c>
      <c r="F204" s="60" t="s">
        <v>504</v>
      </c>
      <c r="G204" s="76">
        <v>400</v>
      </c>
      <c r="H204" s="76">
        <v>410</v>
      </c>
      <c r="I204" s="76">
        <v>420</v>
      </c>
    </row>
    <row r="205" spans="1:9" ht="15">
      <c r="A205" s="49" t="s">
        <v>616</v>
      </c>
      <c r="B205" s="74" t="s">
        <v>595</v>
      </c>
      <c r="C205" s="49" t="s">
        <v>502</v>
      </c>
      <c r="D205" s="45"/>
      <c r="E205" s="45"/>
      <c r="F205" s="45"/>
      <c r="G205" s="78">
        <f>G206</f>
        <v>485</v>
      </c>
      <c r="H205" s="76"/>
      <c r="I205" s="76"/>
    </row>
    <row r="206" spans="1:9" ht="15">
      <c r="A206" s="47" t="s">
        <v>617</v>
      </c>
      <c r="B206" s="74" t="s">
        <v>595</v>
      </c>
      <c r="C206" s="49">
        <v>11</v>
      </c>
      <c r="D206" s="49" t="s">
        <v>643</v>
      </c>
      <c r="E206" s="49"/>
      <c r="F206" s="45"/>
      <c r="G206" s="78">
        <f>G207</f>
        <v>485</v>
      </c>
      <c r="H206" s="76"/>
      <c r="I206" s="76"/>
    </row>
    <row r="207" spans="1:9" ht="41.25">
      <c r="A207" s="222" t="s">
        <v>32</v>
      </c>
      <c r="B207" s="74" t="s">
        <v>595</v>
      </c>
      <c r="C207" s="55">
        <v>11</v>
      </c>
      <c r="D207" s="55" t="s">
        <v>643</v>
      </c>
      <c r="E207" s="55" t="s">
        <v>370</v>
      </c>
      <c r="F207" s="55"/>
      <c r="G207" s="76">
        <f>G208</f>
        <v>485</v>
      </c>
      <c r="H207" s="76"/>
      <c r="I207" s="76"/>
    </row>
    <row r="208" spans="1:9" ht="54.75">
      <c r="A208" s="227" t="s">
        <v>373</v>
      </c>
      <c r="B208" s="60" t="s">
        <v>595</v>
      </c>
      <c r="C208" s="45" t="s">
        <v>502</v>
      </c>
      <c r="D208" s="45" t="s">
        <v>643</v>
      </c>
      <c r="E208" s="45" t="s">
        <v>374</v>
      </c>
      <c r="F208" s="45"/>
      <c r="G208" s="76">
        <f>G209</f>
        <v>485</v>
      </c>
      <c r="H208" s="76"/>
      <c r="I208" s="76"/>
    </row>
    <row r="209" spans="1:9" ht="27">
      <c r="A209" s="45" t="s">
        <v>662</v>
      </c>
      <c r="B209" s="60" t="s">
        <v>595</v>
      </c>
      <c r="C209" s="45" t="s">
        <v>502</v>
      </c>
      <c r="D209" s="45" t="s">
        <v>643</v>
      </c>
      <c r="E209" s="224" t="s">
        <v>663</v>
      </c>
      <c r="F209" s="224"/>
      <c r="G209" s="77">
        <f>G210</f>
        <v>485</v>
      </c>
      <c r="H209" s="76"/>
      <c r="I209" s="76"/>
    </row>
    <row r="210" spans="1:9" ht="15">
      <c r="A210" s="45" t="s">
        <v>611</v>
      </c>
      <c r="B210" s="60" t="s">
        <v>595</v>
      </c>
      <c r="C210" s="45" t="s">
        <v>502</v>
      </c>
      <c r="D210" s="45" t="s">
        <v>643</v>
      </c>
      <c r="E210" s="224" t="s">
        <v>663</v>
      </c>
      <c r="F210" s="224" t="s">
        <v>561</v>
      </c>
      <c r="G210" s="77">
        <v>485</v>
      </c>
      <c r="H210" s="76"/>
      <c r="I210" s="76"/>
    </row>
    <row r="211" spans="1:9" ht="31.5" customHeight="1">
      <c r="A211" s="49" t="s">
        <v>682</v>
      </c>
      <c r="B211" s="74" t="s">
        <v>499</v>
      </c>
      <c r="C211" s="60"/>
      <c r="D211" s="60"/>
      <c r="E211" s="45"/>
      <c r="F211" s="60"/>
      <c r="G211" s="50">
        <f>G212+G283+G303+G314+G250+G256+G277</f>
        <v>30762.749000000003</v>
      </c>
      <c r="H211" s="50">
        <f>H212+H283+H303+H314</f>
        <v>31894.305999999997</v>
      </c>
      <c r="I211" s="50">
        <f>I212+I283+I303+I314</f>
        <v>36482.879</v>
      </c>
    </row>
    <row r="212" spans="1:9" ht="15">
      <c r="A212" s="49" t="s">
        <v>345</v>
      </c>
      <c r="B212" s="49" t="s">
        <v>499</v>
      </c>
      <c r="C212" s="49" t="s">
        <v>642</v>
      </c>
      <c r="D212" s="49"/>
      <c r="E212" s="49"/>
      <c r="F212" s="63"/>
      <c r="G212" s="59">
        <f>G213+G234+G245</f>
        <v>5317.394</v>
      </c>
      <c r="H212" s="59">
        <f>H213+H234+H245</f>
        <v>4001</v>
      </c>
      <c r="I212" s="59">
        <f>I213+I234+I245</f>
        <v>3706</v>
      </c>
    </row>
    <row r="213" spans="1:9" ht="57" customHeight="1">
      <c r="A213" s="49" t="s">
        <v>473</v>
      </c>
      <c r="B213" s="49" t="s">
        <v>499</v>
      </c>
      <c r="C213" s="49" t="s">
        <v>642</v>
      </c>
      <c r="D213" s="49" t="s">
        <v>584</v>
      </c>
      <c r="E213" s="49"/>
      <c r="F213" s="49"/>
      <c r="G213" s="50">
        <f>G214+G220+G230+G226</f>
        <v>1620</v>
      </c>
      <c r="H213" s="50">
        <f>H214+H220+H230+H226</f>
        <v>1610</v>
      </c>
      <c r="I213" s="50">
        <f>I214+I220+I230+I226</f>
        <v>1485</v>
      </c>
    </row>
    <row r="214" spans="1:9" ht="17.25" customHeight="1">
      <c r="A214" s="225" t="s">
        <v>16</v>
      </c>
      <c r="B214" s="47" t="s">
        <v>499</v>
      </c>
      <c r="C214" s="47" t="s">
        <v>642</v>
      </c>
      <c r="D214" s="47" t="s">
        <v>584</v>
      </c>
      <c r="E214" s="47" t="s">
        <v>277</v>
      </c>
      <c r="F214" s="47"/>
      <c r="G214" s="48">
        <f>G215</f>
        <v>300</v>
      </c>
      <c r="H214" s="48">
        <f>H215</f>
        <v>300</v>
      </c>
      <c r="I214" s="48">
        <f>I215</f>
        <v>300</v>
      </c>
    </row>
    <row r="215" spans="1:9" ht="14.25" customHeight="1">
      <c r="A215" s="227" t="s">
        <v>17</v>
      </c>
      <c r="B215" s="45" t="s">
        <v>499</v>
      </c>
      <c r="C215" s="45" t="s">
        <v>642</v>
      </c>
      <c r="D215" s="45" t="s">
        <v>584</v>
      </c>
      <c r="E215" s="45" t="s">
        <v>278</v>
      </c>
      <c r="F215" s="45"/>
      <c r="G215" s="46">
        <f>G217+G218+G219</f>
        <v>300</v>
      </c>
      <c r="H215" s="46">
        <f>H217+H218+H219</f>
        <v>300</v>
      </c>
      <c r="I215" s="46">
        <f>I217+I218+I219</f>
        <v>300</v>
      </c>
    </row>
    <row r="216" spans="1:9" ht="15" customHeight="1">
      <c r="A216" s="45" t="s">
        <v>217</v>
      </c>
      <c r="B216" s="45" t="s">
        <v>499</v>
      </c>
      <c r="C216" s="45" t="s">
        <v>642</v>
      </c>
      <c r="D216" s="45" t="s">
        <v>584</v>
      </c>
      <c r="E216" s="45" t="s">
        <v>279</v>
      </c>
      <c r="F216" s="45"/>
      <c r="G216" s="46">
        <f>G217+G218+G219</f>
        <v>300</v>
      </c>
      <c r="H216" s="46">
        <f>H217+H218+H219</f>
        <v>300</v>
      </c>
      <c r="I216" s="46">
        <f>I217+I218+I219</f>
        <v>300</v>
      </c>
    </row>
    <row r="217" spans="1:9" ht="45.75" customHeight="1">
      <c r="A217" s="45" t="s">
        <v>621</v>
      </c>
      <c r="B217" s="45" t="s">
        <v>499</v>
      </c>
      <c r="C217" s="45" t="s">
        <v>642</v>
      </c>
      <c r="D217" s="45" t="s">
        <v>584</v>
      </c>
      <c r="E217" s="45" t="s">
        <v>279</v>
      </c>
      <c r="F217" s="45" t="s">
        <v>507</v>
      </c>
      <c r="G217" s="46">
        <v>290</v>
      </c>
      <c r="H217" s="46">
        <v>290</v>
      </c>
      <c r="I217" s="46">
        <v>290</v>
      </c>
    </row>
    <row r="218" spans="1:9" ht="15">
      <c r="A218" s="45" t="s">
        <v>622</v>
      </c>
      <c r="B218" s="45" t="s">
        <v>499</v>
      </c>
      <c r="C218" s="45" t="s">
        <v>642</v>
      </c>
      <c r="D218" s="45" t="s">
        <v>584</v>
      </c>
      <c r="E218" s="45" t="s">
        <v>279</v>
      </c>
      <c r="F218" s="45" t="s">
        <v>567</v>
      </c>
      <c r="G218" s="46">
        <v>10</v>
      </c>
      <c r="H218" s="46">
        <v>10</v>
      </c>
      <c r="I218" s="46">
        <v>10</v>
      </c>
    </row>
    <row r="219" spans="1:9" ht="15">
      <c r="A219" s="45" t="s">
        <v>505</v>
      </c>
      <c r="B219" s="45" t="s">
        <v>499</v>
      </c>
      <c r="C219" s="45" t="s">
        <v>642</v>
      </c>
      <c r="D219" s="45" t="s">
        <v>584</v>
      </c>
      <c r="E219" s="45" t="s">
        <v>279</v>
      </c>
      <c r="F219" s="45" t="s">
        <v>506</v>
      </c>
      <c r="G219" s="46"/>
      <c r="H219" s="46"/>
      <c r="I219" s="46"/>
    </row>
    <row r="220" spans="1:9" ht="28.5">
      <c r="A220" s="130" t="s">
        <v>570</v>
      </c>
      <c r="B220" s="47" t="s">
        <v>499</v>
      </c>
      <c r="C220" s="113" t="s">
        <v>642</v>
      </c>
      <c r="D220" s="113" t="s">
        <v>584</v>
      </c>
      <c r="E220" s="127" t="s">
        <v>306</v>
      </c>
      <c r="F220" s="113"/>
      <c r="G220" s="318">
        <f aca="true" t="shared" si="29" ref="G220:I221">G221</f>
        <v>1185</v>
      </c>
      <c r="H220" s="318">
        <f t="shared" si="29"/>
        <v>1185</v>
      </c>
      <c r="I220" s="318">
        <f t="shared" si="29"/>
        <v>1185</v>
      </c>
    </row>
    <row r="221" spans="1:9" ht="41.25">
      <c r="A221" s="309" t="s">
        <v>572</v>
      </c>
      <c r="B221" s="47" t="s">
        <v>499</v>
      </c>
      <c r="C221" s="120" t="s">
        <v>642</v>
      </c>
      <c r="D221" s="120" t="s">
        <v>584</v>
      </c>
      <c r="E221" s="128" t="s">
        <v>307</v>
      </c>
      <c r="F221" s="120"/>
      <c r="G221" s="319">
        <f t="shared" si="29"/>
        <v>1185</v>
      </c>
      <c r="H221" s="319">
        <f t="shared" si="29"/>
        <v>1185</v>
      </c>
      <c r="I221" s="319">
        <f t="shared" si="29"/>
        <v>1185</v>
      </c>
    </row>
    <row r="222" spans="1:9" ht="27.75">
      <c r="A222" s="123" t="s">
        <v>225</v>
      </c>
      <c r="B222" s="45" t="s">
        <v>499</v>
      </c>
      <c r="C222" s="116" t="s">
        <v>642</v>
      </c>
      <c r="D222" s="116" t="s">
        <v>584</v>
      </c>
      <c r="E222" s="118" t="s">
        <v>248</v>
      </c>
      <c r="F222" s="116"/>
      <c r="G222" s="36">
        <f>G223+G224+G225</f>
        <v>1185</v>
      </c>
      <c r="H222" s="36">
        <f>H223+H224+H225</f>
        <v>1185</v>
      </c>
      <c r="I222" s="36">
        <f>I223+I224+I225</f>
        <v>1185</v>
      </c>
    </row>
    <row r="223" spans="1:9" ht="27">
      <c r="A223" s="124" t="s">
        <v>534</v>
      </c>
      <c r="B223" s="45" t="s">
        <v>499</v>
      </c>
      <c r="C223" s="116" t="s">
        <v>642</v>
      </c>
      <c r="D223" s="116" t="s">
        <v>584</v>
      </c>
      <c r="E223" s="118" t="s">
        <v>248</v>
      </c>
      <c r="F223" s="116" t="s">
        <v>507</v>
      </c>
      <c r="G223" s="36">
        <v>1078</v>
      </c>
      <c r="H223" s="36">
        <v>1078</v>
      </c>
      <c r="I223" s="36">
        <v>1078</v>
      </c>
    </row>
    <row r="224" spans="1:9" ht="15">
      <c r="A224" s="124" t="s">
        <v>622</v>
      </c>
      <c r="B224" s="45" t="s">
        <v>499</v>
      </c>
      <c r="C224" s="116" t="s">
        <v>642</v>
      </c>
      <c r="D224" s="116" t="s">
        <v>584</v>
      </c>
      <c r="E224" s="118" t="s">
        <v>248</v>
      </c>
      <c r="F224" s="116" t="s">
        <v>567</v>
      </c>
      <c r="G224" s="36">
        <v>107</v>
      </c>
      <c r="H224" s="36">
        <v>107</v>
      </c>
      <c r="I224" s="36">
        <v>107</v>
      </c>
    </row>
    <row r="225" spans="1:9" ht="15">
      <c r="A225" s="124" t="s">
        <v>505</v>
      </c>
      <c r="B225" s="45" t="s">
        <v>499</v>
      </c>
      <c r="C225" s="116" t="s">
        <v>642</v>
      </c>
      <c r="D225" s="116" t="s">
        <v>584</v>
      </c>
      <c r="E225" s="118" t="s">
        <v>248</v>
      </c>
      <c r="F225" s="116" t="s">
        <v>506</v>
      </c>
      <c r="G225" s="36"/>
      <c r="H225" s="36"/>
      <c r="I225" s="36"/>
    </row>
    <row r="226" spans="1:9" ht="45">
      <c r="A226" s="87" t="s">
        <v>160</v>
      </c>
      <c r="B226" s="49" t="s">
        <v>499</v>
      </c>
      <c r="C226" s="47" t="s">
        <v>642</v>
      </c>
      <c r="D226" s="47" t="s">
        <v>584</v>
      </c>
      <c r="E226" s="47" t="s">
        <v>275</v>
      </c>
      <c r="F226" s="47"/>
      <c r="G226" s="53">
        <f>G227</f>
        <v>10</v>
      </c>
      <c r="H226" s="53">
        <f aca="true" t="shared" si="30" ref="H226:I228">H227</f>
        <v>0</v>
      </c>
      <c r="I226" s="53">
        <f t="shared" si="30"/>
        <v>0</v>
      </c>
    </row>
    <row r="227" spans="1:9" ht="60">
      <c r="A227" s="325" t="s">
        <v>272</v>
      </c>
      <c r="B227" s="49" t="s">
        <v>499</v>
      </c>
      <c r="C227" s="47" t="s">
        <v>642</v>
      </c>
      <c r="D227" s="47" t="s">
        <v>584</v>
      </c>
      <c r="E227" s="47" t="s">
        <v>92</v>
      </c>
      <c r="F227" s="47"/>
      <c r="G227" s="53">
        <f>G228</f>
        <v>10</v>
      </c>
      <c r="H227" s="53">
        <f t="shared" si="30"/>
        <v>0</v>
      </c>
      <c r="I227" s="53">
        <f t="shared" si="30"/>
        <v>0</v>
      </c>
    </row>
    <row r="228" spans="1:9" ht="27">
      <c r="A228" s="45" t="s">
        <v>218</v>
      </c>
      <c r="B228" s="45" t="s">
        <v>499</v>
      </c>
      <c r="C228" s="45" t="s">
        <v>642</v>
      </c>
      <c r="D228" s="45" t="s">
        <v>584</v>
      </c>
      <c r="E228" s="45" t="s">
        <v>273</v>
      </c>
      <c r="F228" s="45"/>
      <c r="G228" s="53">
        <f>G229</f>
        <v>10</v>
      </c>
      <c r="H228" s="53">
        <f t="shared" si="30"/>
        <v>0</v>
      </c>
      <c r="I228" s="53">
        <f t="shared" si="30"/>
        <v>0</v>
      </c>
    </row>
    <row r="229" spans="1:9" ht="15">
      <c r="A229" s="45" t="s">
        <v>622</v>
      </c>
      <c r="B229" s="45" t="s">
        <v>499</v>
      </c>
      <c r="C229" s="45" t="s">
        <v>642</v>
      </c>
      <c r="D229" s="45" t="s">
        <v>584</v>
      </c>
      <c r="E229" s="45" t="s">
        <v>273</v>
      </c>
      <c r="F229" s="45" t="s">
        <v>567</v>
      </c>
      <c r="G229" s="53">
        <v>10</v>
      </c>
      <c r="H229" s="53"/>
      <c r="I229" s="53"/>
    </row>
    <row r="230" spans="1:9" ht="42.75">
      <c r="A230" s="47" t="s">
        <v>470</v>
      </c>
      <c r="B230" s="47" t="s">
        <v>499</v>
      </c>
      <c r="C230" s="47" t="s">
        <v>642</v>
      </c>
      <c r="D230" s="47" t="s">
        <v>584</v>
      </c>
      <c r="E230" s="47" t="s">
        <v>406</v>
      </c>
      <c r="F230" s="47"/>
      <c r="G230" s="48">
        <f aca="true" t="shared" si="31" ref="G230:I232">G231</f>
        <v>125</v>
      </c>
      <c r="H230" s="48">
        <f t="shared" si="31"/>
        <v>125</v>
      </c>
      <c r="I230" s="48">
        <f t="shared" si="31"/>
        <v>0</v>
      </c>
    </row>
    <row r="231" spans="1:9" ht="68.25">
      <c r="A231" s="227" t="s">
        <v>409</v>
      </c>
      <c r="B231" s="47" t="s">
        <v>499</v>
      </c>
      <c r="C231" s="47" t="s">
        <v>642</v>
      </c>
      <c r="D231" s="47" t="s">
        <v>584</v>
      </c>
      <c r="E231" s="47" t="s">
        <v>109</v>
      </c>
      <c r="F231" s="47"/>
      <c r="G231" s="48">
        <f t="shared" si="31"/>
        <v>125</v>
      </c>
      <c r="H231" s="48">
        <f t="shared" si="31"/>
        <v>125</v>
      </c>
      <c r="I231" s="48">
        <f t="shared" si="31"/>
        <v>0</v>
      </c>
    </row>
    <row r="232" spans="1:9" ht="15">
      <c r="A232" s="274" t="s">
        <v>358</v>
      </c>
      <c r="B232" s="45" t="s">
        <v>499</v>
      </c>
      <c r="C232" s="45" t="s">
        <v>642</v>
      </c>
      <c r="D232" s="45" t="s">
        <v>584</v>
      </c>
      <c r="E232" s="45" t="s">
        <v>416</v>
      </c>
      <c r="F232" s="45"/>
      <c r="G232" s="46">
        <f t="shared" si="31"/>
        <v>125</v>
      </c>
      <c r="H232" s="46">
        <f t="shared" si="31"/>
        <v>125</v>
      </c>
      <c r="I232" s="46">
        <f t="shared" si="31"/>
        <v>0</v>
      </c>
    </row>
    <row r="233" spans="1:9" ht="15">
      <c r="A233" s="45" t="s">
        <v>622</v>
      </c>
      <c r="B233" s="45" t="s">
        <v>499</v>
      </c>
      <c r="C233" s="45" t="s">
        <v>642</v>
      </c>
      <c r="D233" s="45" t="s">
        <v>584</v>
      </c>
      <c r="E233" s="45" t="s">
        <v>416</v>
      </c>
      <c r="F233" s="45" t="s">
        <v>567</v>
      </c>
      <c r="G233" s="53">
        <v>125</v>
      </c>
      <c r="H233" s="53">
        <v>125</v>
      </c>
      <c r="I233" s="53"/>
    </row>
    <row r="234" spans="1:9" ht="27">
      <c r="A234" s="49" t="s">
        <v>648</v>
      </c>
      <c r="B234" s="49" t="s">
        <v>499</v>
      </c>
      <c r="C234" s="49" t="s">
        <v>642</v>
      </c>
      <c r="D234" s="49" t="s">
        <v>585</v>
      </c>
      <c r="E234" s="49"/>
      <c r="F234" s="49"/>
      <c r="G234" s="50">
        <f>G235+G241</f>
        <v>2391</v>
      </c>
      <c r="H234" s="50">
        <f>H235+H241</f>
        <v>2391</v>
      </c>
      <c r="I234" s="50">
        <f>I235+I241</f>
        <v>2221</v>
      </c>
    </row>
    <row r="235" spans="1:9" ht="13.5" customHeight="1">
      <c r="A235" s="225" t="s">
        <v>16</v>
      </c>
      <c r="B235" s="47" t="s">
        <v>499</v>
      </c>
      <c r="C235" s="47" t="s">
        <v>642</v>
      </c>
      <c r="D235" s="47" t="s">
        <v>585</v>
      </c>
      <c r="E235" s="47" t="s">
        <v>277</v>
      </c>
      <c r="F235" s="45"/>
      <c r="G235" s="46">
        <f>G236</f>
        <v>2221</v>
      </c>
      <c r="H235" s="46">
        <f>H236</f>
        <v>2221</v>
      </c>
      <c r="I235" s="46">
        <f>I236</f>
        <v>2221</v>
      </c>
    </row>
    <row r="236" spans="1:9" ht="18.75" customHeight="1">
      <c r="A236" s="227" t="s">
        <v>17</v>
      </c>
      <c r="B236" s="45" t="s">
        <v>499</v>
      </c>
      <c r="C236" s="45" t="s">
        <v>642</v>
      </c>
      <c r="D236" s="45" t="s">
        <v>585</v>
      </c>
      <c r="E236" s="45" t="s">
        <v>278</v>
      </c>
      <c r="F236" s="45"/>
      <c r="G236" s="46">
        <f>G238+G239+G240</f>
        <v>2221</v>
      </c>
      <c r="H236" s="46">
        <f>H238+H239+H240</f>
        <v>2221</v>
      </c>
      <c r="I236" s="46">
        <f>I238+I239+I240</f>
        <v>2221</v>
      </c>
    </row>
    <row r="237" spans="1:9" ht="15.75" customHeight="1">
      <c r="A237" s="45" t="s">
        <v>217</v>
      </c>
      <c r="B237" s="45" t="s">
        <v>499</v>
      </c>
      <c r="C237" s="45" t="s">
        <v>642</v>
      </c>
      <c r="D237" s="45" t="s">
        <v>585</v>
      </c>
      <c r="E237" s="45" t="s">
        <v>279</v>
      </c>
      <c r="F237" s="45"/>
      <c r="G237" s="46">
        <f>G238+G239+G240</f>
        <v>2221</v>
      </c>
      <c r="H237" s="46">
        <f>H238+H239+H240</f>
        <v>2221</v>
      </c>
      <c r="I237" s="46">
        <f>I238+I239+I240</f>
        <v>2221</v>
      </c>
    </row>
    <row r="238" spans="1:9" ht="40.5">
      <c r="A238" s="45" t="s">
        <v>621</v>
      </c>
      <c r="B238" s="45" t="s">
        <v>499</v>
      </c>
      <c r="C238" s="45" t="s">
        <v>642</v>
      </c>
      <c r="D238" s="45" t="s">
        <v>585</v>
      </c>
      <c r="E238" s="45" t="s">
        <v>279</v>
      </c>
      <c r="F238" s="45" t="s">
        <v>507</v>
      </c>
      <c r="G238" s="46">
        <v>2170</v>
      </c>
      <c r="H238" s="46">
        <v>2170</v>
      </c>
      <c r="I238" s="46">
        <v>2170</v>
      </c>
    </row>
    <row r="239" spans="1:9" ht="15">
      <c r="A239" s="45" t="s">
        <v>622</v>
      </c>
      <c r="B239" s="45" t="s">
        <v>499</v>
      </c>
      <c r="C239" s="45" t="s">
        <v>642</v>
      </c>
      <c r="D239" s="45" t="s">
        <v>585</v>
      </c>
      <c r="E239" s="45" t="s">
        <v>279</v>
      </c>
      <c r="F239" s="45" t="s">
        <v>567</v>
      </c>
      <c r="G239" s="46">
        <v>50</v>
      </c>
      <c r="H239" s="46">
        <v>50</v>
      </c>
      <c r="I239" s="46">
        <v>50</v>
      </c>
    </row>
    <row r="240" spans="1:9" ht="15">
      <c r="A240" s="45" t="s">
        <v>505</v>
      </c>
      <c r="B240" s="45" t="s">
        <v>499</v>
      </c>
      <c r="C240" s="45" t="s">
        <v>642</v>
      </c>
      <c r="D240" s="45" t="s">
        <v>585</v>
      </c>
      <c r="E240" s="45" t="s">
        <v>279</v>
      </c>
      <c r="F240" s="45" t="s">
        <v>506</v>
      </c>
      <c r="G240" s="46">
        <v>1</v>
      </c>
      <c r="H240" s="46">
        <v>1</v>
      </c>
      <c r="I240" s="46">
        <v>1</v>
      </c>
    </row>
    <row r="241" spans="1:9" ht="42.75">
      <c r="A241" s="47" t="s">
        <v>470</v>
      </c>
      <c r="B241" s="47" t="s">
        <v>499</v>
      </c>
      <c r="C241" s="47" t="s">
        <v>642</v>
      </c>
      <c r="D241" s="47" t="s">
        <v>585</v>
      </c>
      <c r="E241" s="47" t="s">
        <v>406</v>
      </c>
      <c r="F241" s="47"/>
      <c r="G241" s="48">
        <f aca="true" t="shared" si="32" ref="G241:I243">G242</f>
        <v>170</v>
      </c>
      <c r="H241" s="48">
        <f t="shared" si="32"/>
        <v>170</v>
      </c>
      <c r="I241" s="48">
        <f t="shared" si="32"/>
        <v>0</v>
      </c>
    </row>
    <row r="242" spans="1:9" ht="68.25">
      <c r="A242" s="227" t="s">
        <v>409</v>
      </c>
      <c r="B242" s="47" t="s">
        <v>499</v>
      </c>
      <c r="C242" s="47" t="s">
        <v>642</v>
      </c>
      <c r="D242" s="47" t="s">
        <v>585</v>
      </c>
      <c r="E242" s="47" t="s">
        <v>109</v>
      </c>
      <c r="F242" s="47"/>
      <c r="G242" s="48">
        <f t="shared" si="32"/>
        <v>170</v>
      </c>
      <c r="H242" s="48">
        <f t="shared" si="32"/>
        <v>170</v>
      </c>
      <c r="I242" s="48">
        <f t="shared" si="32"/>
        <v>0</v>
      </c>
    </row>
    <row r="243" spans="1:9" ht="15">
      <c r="A243" s="274" t="s">
        <v>358</v>
      </c>
      <c r="B243" s="45" t="s">
        <v>499</v>
      </c>
      <c r="C243" s="45" t="s">
        <v>642</v>
      </c>
      <c r="D243" s="45" t="s">
        <v>585</v>
      </c>
      <c r="E243" s="45" t="s">
        <v>416</v>
      </c>
      <c r="F243" s="45"/>
      <c r="G243" s="46">
        <f t="shared" si="32"/>
        <v>170</v>
      </c>
      <c r="H243" s="46">
        <f t="shared" si="32"/>
        <v>170</v>
      </c>
      <c r="I243" s="46">
        <f t="shared" si="32"/>
        <v>0</v>
      </c>
    </row>
    <row r="244" spans="1:9" ht="15">
      <c r="A244" s="45" t="s">
        <v>622</v>
      </c>
      <c r="B244" s="45" t="s">
        <v>499</v>
      </c>
      <c r="C244" s="45" t="s">
        <v>642</v>
      </c>
      <c r="D244" s="45" t="s">
        <v>585</v>
      </c>
      <c r="E244" s="45" t="s">
        <v>416</v>
      </c>
      <c r="F244" s="45" t="s">
        <v>567</v>
      </c>
      <c r="G244" s="53">
        <v>170</v>
      </c>
      <c r="H244" s="53">
        <v>170</v>
      </c>
      <c r="I244" s="53"/>
    </row>
    <row r="245" spans="1:9" ht="18" customHeight="1">
      <c r="A245" s="49" t="s">
        <v>486</v>
      </c>
      <c r="B245" s="49" t="s">
        <v>499</v>
      </c>
      <c r="C245" s="49" t="s">
        <v>642</v>
      </c>
      <c r="D245" s="49" t="s">
        <v>586</v>
      </c>
      <c r="E245" s="49"/>
      <c r="F245" s="49"/>
      <c r="G245" s="50">
        <f>G246</f>
        <v>1306.394</v>
      </c>
      <c r="H245" s="50">
        <f>H246</f>
        <v>0</v>
      </c>
      <c r="I245" s="50">
        <f>I246</f>
        <v>0</v>
      </c>
    </row>
    <row r="246" spans="1:9" ht="28.5">
      <c r="A246" s="225" t="s">
        <v>494</v>
      </c>
      <c r="B246" s="47" t="s">
        <v>499</v>
      </c>
      <c r="C246" s="47" t="s">
        <v>642</v>
      </c>
      <c r="D246" s="47" t="s">
        <v>586</v>
      </c>
      <c r="E246" s="47" t="s">
        <v>422</v>
      </c>
      <c r="F246" s="47"/>
      <c r="G246" s="48">
        <f aca="true" t="shared" si="33" ref="G246:I248">G247</f>
        <v>1306.394</v>
      </c>
      <c r="H246" s="48">
        <f t="shared" si="33"/>
        <v>0</v>
      </c>
      <c r="I246" s="48">
        <f t="shared" si="33"/>
        <v>0</v>
      </c>
    </row>
    <row r="247" spans="1:9" ht="15">
      <c r="A247" s="274" t="s">
        <v>74</v>
      </c>
      <c r="B247" s="45" t="s">
        <v>499</v>
      </c>
      <c r="C247" s="45" t="s">
        <v>280</v>
      </c>
      <c r="D247" s="45" t="s">
        <v>586</v>
      </c>
      <c r="E247" s="45" t="s">
        <v>423</v>
      </c>
      <c r="F247" s="45"/>
      <c r="G247" s="46">
        <f t="shared" si="33"/>
        <v>1306.394</v>
      </c>
      <c r="H247" s="46">
        <f t="shared" si="33"/>
        <v>0</v>
      </c>
      <c r="I247" s="46">
        <f t="shared" si="33"/>
        <v>0</v>
      </c>
    </row>
    <row r="248" spans="1:9" ht="15">
      <c r="A248" s="45" t="s">
        <v>282</v>
      </c>
      <c r="B248" s="45" t="s">
        <v>499</v>
      </c>
      <c r="C248" s="45" t="s">
        <v>642</v>
      </c>
      <c r="D248" s="45" t="s">
        <v>586</v>
      </c>
      <c r="E248" s="45" t="s">
        <v>424</v>
      </c>
      <c r="F248" s="45"/>
      <c r="G248" s="46">
        <f>G249</f>
        <v>1306.394</v>
      </c>
      <c r="H248" s="46">
        <f t="shared" si="33"/>
        <v>0</v>
      </c>
      <c r="I248" s="46">
        <f t="shared" si="33"/>
        <v>0</v>
      </c>
    </row>
    <row r="249" spans="1:9" ht="15">
      <c r="A249" s="45" t="s">
        <v>505</v>
      </c>
      <c r="B249" s="49" t="s">
        <v>499</v>
      </c>
      <c r="C249" s="45" t="s">
        <v>642</v>
      </c>
      <c r="D249" s="45" t="s">
        <v>586</v>
      </c>
      <c r="E249" s="45" t="s">
        <v>424</v>
      </c>
      <c r="F249" s="45" t="s">
        <v>506</v>
      </c>
      <c r="G249" s="371">
        <v>1306.394</v>
      </c>
      <c r="H249" s="53"/>
      <c r="I249" s="53"/>
    </row>
    <row r="250" spans="1:9" ht="15">
      <c r="A250" s="49" t="s">
        <v>562</v>
      </c>
      <c r="B250" s="49" t="s">
        <v>499</v>
      </c>
      <c r="C250" s="210" t="s">
        <v>584</v>
      </c>
      <c r="D250" s="211"/>
      <c r="E250" s="211"/>
      <c r="F250" s="45"/>
      <c r="G250" s="59">
        <f>G251</f>
        <v>2245</v>
      </c>
      <c r="H250" s="53"/>
      <c r="I250" s="53"/>
    </row>
    <row r="251" spans="1:9" ht="15">
      <c r="A251" s="289" t="s">
        <v>338</v>
      </c>
      <c r="B251" s="49" t="s">
        <v>499</v>
      </c>
      <c r="C251" s="49" t="s">
        <v>584</v>
      </c>
      <c r="D251" s="49" t="s">
        <v>589</v>
      </c>
      <c r="E251" s="63"/>
      <c r="F251" s="63"/>
      <c r="G251" s="53">
        <f>G252</f>
        <v>2245</v>
      </c>
      <c r="H251" s="53"/>
      <c r="I251" s="53"/>
    </row>
    <row r="252" spans="1:9" ht="42.75">
      <c r="A252" s="228" t="s">
        <v>141</v>
      </c>
      <c r="B252" s="49" t="s">
        <v>499</v>
      </c>
      <c r="C252" s="47" t="s">
        <v>584</v>
      </c>
      <c r="D252" s="47" t="s">
        <v>589</v>
      </c>
      <c r="E252" s="267" t="s">
        <v>380</v>
      </c>
      <c r="F252" s="267"/>
      <c r="G252" s="53">
        <f>G253</f>
        <v>2245</v>
      </c>
      <c r="H252" s="53"/>
      <c r="I252" s="53"/>
    </row>
    <row r="253" spans="1:9" ht="43.5" customHeight="1">
      <c r="A253" s="227" t="s">
        <v>680</v>
      </c>
      <c r="B253" s="45" t="s">
        <v>499</v>
      </c>
      <c r="C253" s="45" t="s">
        <v>584</v>
      </c>
      <c r="D253" s="45" t="s">
        <v>589</v>
      </c>
      <c r="E253" s="56" t="s">
        <v>198</v>
      </c>
      <c r="F253" s="56"/>
      <c r="G253" s="53">
        <f>G254</f>
        <v>2245</v>
      </c>
      <c r="H253" s="53"/>
      <c r="I253" s="53"/>
    </row>
    <row r="254" spans="1:9" ht="27.75">
      <c r="A254" s="322" t="s">
        <v>565</v>
      </c>
      <c r="B254" s="45" t="s">
        <v>499</v>
      </c>
      <c r="C254" s="55" t="s">
        <v>584</v>
      </c>
      <c r="D254" s="55" t="s">
        <v>589</v>
      </c>
      <c r="E254" s="272" t="s">
        <v>199</v>
      </c>
      <c r="F254" s="272"/>
      <c r="G254" s="53">
        <f>G255</f>
        <v>2245</v>
      </c>
      <c r="H254" s="53"/>
      <c r="I254" s="53"/>
    </row>
    <row r="255" spans="1:9" ht="27.75">
      <c r="A255" s="230" t="s">
        <v>357</v>
      </c>
      <c r="B255" s="45" t="s">
        <v>499</v>
      </c>
      <c r="C255" s="55" t="s">
        <v>584</v>
      </c>
      <c r="D255" s="55" t="s">
        <v>589</v>
      </c>
      <c r="E255" s="272" t="s">
        <v>199</v>
      </c>
      <c r="F255" s="45"/>
      <c r="G255" s="53">
        <v>2245</v>
      </c>
      <c r="H255" s="53"/>
      <c r="I255" s="53"/>
    </row>
    <row r="256" spans="1:9" ht="15">
      <c r="A256" s="49" t="s">
        <v>532</v>
      </c>
      <c r="B256" s="49" t="s">
        <v>499</v>
      </c>
      <c r="C256" s="49" t="s">
        <v>524</v>
      </c>
      <c r="D256" s="49"/>
      <c r="E256" s="63"/>
      <c r="F256" s="63"/>
      <c r="G256" s="50">
        <f>G257+G266</f>
        <v>1673.4</v>
      </c>
      <c r="H256" s="53"/>
      <c r="I256" s="53"/>
    </row>
    <row r="257" spans="1:9" ht="15">
      <c r="A257" s="49" t="s">
        <v>669</v>
      </c>
      <c r="B257" s="49" t="s">
        <v>499</v>
      </c>
      <c r="C257" s="49" t="s">
        <v>524</v>
      </c>
      <c r="D257" s="49" t="s">
        <v>643</v>
      </c>
      <c r="E257" s="63"/>
      <c r="F257" s="63"/>
      <c r="G257" s="50">
        <f>G258+G262</f>
        <v>1178</v>
      </c>
      <c r="H257" s="53"/>
      <c r="I257" s="53"/>
    </row>
    <row r="258" spans="1:9" ht="40.5">
      <c r="A258" s="49" t="s">
        <v>670</v>
      </c>
      <c r="B258" s="49" t="s">
        <v>499</v>
      </c>
      <c r="C258" s="49" t="s">
        <v>524</v>
      </c>
      <c r="D258" s="49" t="s">
        <v>643</v>
      </c>
      <c r="E258" s="63" t="s">
        <v>672</v>
      </c>
      <c r="F258" s="63"/>
      <c r="G258" s="50">
        <f>G259</f>
        <v>904</v>
      </c>
      <c r="H258" s="53"/>
      <c r="I258" s="53"/>
    </row>
    <row r="259" spans="1:9" ht="41.25">
      <c r="A259" s="350" t="s">
        <v>671</v>
      </c>
      <c r="B259" s="45" t="s">
        <v>499</v>
      </c>
      <c r="C259" s="45" t="s">
        <v>524</v>
      </c>
      <c r="D259" s="45" t="s">
        <v>643</v>
      </c>
      <c r="E259" s="56" t="s">
        <v>673</v>
      </c>
      <c r="F259" s="56"/>
      <c r="G259" s="46">
        <f>G260</f>
        <v>904</v>
      </c>
      <c r="H259" s="53"/>
      <c r="I259" s="53"/>
    </row>
    <row r="260" spans="1:9" ht="27.75">
      <c r="A260" s="227" t="s">
        <v>662</v>
      </c>
      <c r="B260" s="45" t="s">
        <v>499</v>
      </c>
      <c r="C260" s="45" t="s">
        <v>524</v>
      </c>
      <c r="D260" s="45" t="s">
        <v>643</v>
      </c>
      <c r="E260" s="56" t="s">
        <v>687</v>
      </c>
      <c r="F260" s="56"/>
      <c r="G260" s="46">
        <f>G261</f>
        <v>904</v>
      </c>
      <c r="H260" s="53"/>
      <c r="I260" s="53"/>
    </row>
    <row r="261" spans="1:9" ht="15">
      <c r="A261" s="230" t="s">
        <v>357</v>
      </c>
      <c r="B261" s="45" t="s">
        <v>499</v>
      </c>
      <c r="C261" s="45" t="s">
        <v>524</v>
      </c>
      <c r="D261" s="45" t="s">
        <v>643</v>
      </c>
      <c r="E261" s="56" t="s">
        <v>687</v>
      </c>
      <c r="F261" s="56" t="s">
        <v>569</v>
      </c>
      <c r="G261" s="46">
        <v>904</v>
      </c>
      <c r="H261" s="53"/>
      <c r="I261" s="53"/>
    </row>
    <row r="262" spans="1:9" ht="15">
      <c r="A262" s="330" t="s">
        <v>220</v>
      </c>
      <c r="B262" s="49" t="s">
        <v>499</v>
      </c>
      <c r="C262" s="49" t="s">
        <v>524</v>
      </c>
      <c r="D262" s="49" t="s">
        <v>643</v>
      </c>
      <c r="E262" s="63" t="s">
        <v>236</v>
      </c>
      <c r="F262" s="63"/>
      <c r="G262" s="50">
        <f>G263</f>
        <v>274</v>
      </c>
      <c r="H262" s="53"/>
      <c r="I262" s="53"/>
    </row>
    <row r="263" spans="1:9" ht="15">
      <c r="A263" s="375" t="s">
        <v>237</v>
      </c>
      <c r="B263" s="45" t="s">
        <v>499</v>
      </c>
      <c r="C263" s="45" t="s">
        <v>524</v>
      </c>
      <c r="D263" s="45" t="s">
        <v>643</v>
      </c>
      <c r="E263" s="56" t="s">
        <v>238</v>
      </c>
      <c r="F263" s="56"/>
      <c r="G263" s="46">
        <f>G264</f>
        <v>274</v>
      </c>
      <c r="H263" s="53"/>
      <c r="I263" s="53"/>
    </row>
    <row r="264" spans="1:9" ht="27.75">
      <c r="A264" s="227" t="s">
        <v>662</v>
      </c>
      <c r="B264" s="45" t="s">
        <v>499</v>
      </c>
      <c r="C264" s="45" t="s">
        <v>524</v>
      </c>
      <c r="D264" s="45" t="s">
        <v>643</v>
      </c>
      <c r="E264" s="56" t="s">
        <v>686</v>
      </c>
      <c r="F264" s="56"/>
      <c r="G264" s="46">
        <f>G265</f>
        <v>274</v>
      </c>
      <c r="H264" s="53"/>
      <c r="I264" s="53"/>
    </row>
    <row r="265" spans="1:9" ht="15">
      <c r="A265" s="230" t="s">
        <v>357</v>
      </c>
      <c r="B265" s="45" t="s">
        <v>499</v>
      </c>
      <c r="C265" s="45" t="s">
        <v>524</v>
      </c>
      <c r="D265" s="45" t="s">
        <v>643</v>
      </c>
      <c r="E265" s="56" t="s">
        <v>686</v>
      </c>
      <c r="F265" s="56" t="s">
        <v>569</v>
      </c>
      <c r="G265" s="46">
        <v>274</v>
      </c>
      <c r="H265" s="53"/>
      <c r="I265" s="53"/>
    </row>
    <row r="266" spans="1:9" ht="15">
      <c r="A266" s="47" t="s">
        <v>533</v>
      </c>
      <c r="B266" s="45" t="s">
        <v>499</v>
      </c>
      <c r="C266" s="47" t="s">
        <v>524</v>
      </c>
      <c r="D266" s="47" t="s">
        <v>583</v>
      </c>
      <c r="E266" s="267"/>
      <c r="F266" s="267"/>
      <c r="G266" s="48">
        <f>G267+G271</f>
        <v>495.4</v>
      </c>
      <c r="H266" s="53"/>
      <c r="I266" s="53"/>
    </row>
    <row r="267" spans="1:9" ht="28.5">
      <c r="A267" s="225" t="s">
        <v>140</v>
      </c>
      <c r="B267" s="49" t="s">
        <v>499</v>
      </c>
      <c r="C267" s="47" t="s">
        <v>524</v>
      </c>
      <c r="D267" s="47" t="s">
        <v>583</v>
      </c>
      <c r="E267" s="267" t="s">
        <v>367</v>
      </c>
      <c r="F267" s="267"/>
      <c r="G267" s="50">
        <f>G268</f>
        <v>350</v>
      </c>
      <c r="H267" s="53"/>
      <c r="I267" s="53"/>
    </row>
    <row r="268" spans="1:9" ht="27.75">
      <c r="A268" s="268" t="s">
        <v>368</v>
      </c>
      <c r="B268" s="45" t="s">
        <v>499</v>
      </c>
      <c r="C268" s="45" t="s">
        <v>524</v>
      </c>
      <c r="D268" s="45" t="s">
        <v>583</v>
      </c>
      <c r="E268" s="56" t="s">
        <v>86</v>
      </c>
      <c r="F268" s="56"/>
      <c r="G268" s="46">
        <f>G269</f>
        <v>350</v>
      </c>
      <c r="H268" s="53"/>
      <c r="I268" s="53"/>
    </row>
    <row r="269" spans="1:9" ht="15">
      <c r="A269" s="244" t="s">
        <v>172</v>
      </c>
      <c r="B269" s="45" t="s">
        <v>499</v>
      </c>
      <c r="C269" s="224" t="s">
        <v>524</v>
      </c>
      <c r="D269" s="224" t="s">
        <v>583</v>
      </c>
      <c r="E269" s="269" t="s">
        <v>201</v>
      </c>
      <c r="F269" s="269"/>
      <c r="G269" s="76">
        <f>G270</f>
        <v>350</v>
      </c>
      <c r="H269" s="53"/>
      <c r="I269" s="53"/>
    </row>
    <row r="270" spans="1:9" ht="15">
      <c r="A270" s="230" t="s">
        <v>357</v>
      </c>
      <c r="B270" s="45" t="s">
        <v>499</v>
      </c>
      <c r="C270" s="45" t="s">
        <v>524</v>
      </c>
      <c r="D270" s="45" t="s">
        <v>583</v>
      </c>
      <c r="E270" s="269" t="s">
        <v>201</v>
      </c>
      <c r="F270" s="56" t="s">
        <v>569</v>
      </c>
      <c r="G270" s="46">
        <v>350</v>
      </c>
      <c r="H270" s="53"/>
      <c r="I270" s="53"/>
    </row>
    <row r="271" spans="1:9" ht="41.25">
      <c r="A271" s="376" t="s">
        <v>688</v>
      </c>
      <c r="B271" s="49" t="s">
        <v>499</v>
      </c>
      <c r="C271" s="49" t="s">
        <v>690</v>
      </c>
      <c r="D271" s="49" t="s">
        <v>583</v>
      </c>
      <c r="E271" s="63" t="s">
        <v>475</v>
      </c>
      <c r="F271" s="63"/>
      <c r="G271" s="59">
        <f>G272</f>
        <v>145.4</v>
      </c>
      <c r="H271" s="53"/>
      <c r="I271" s="53"/>
    </row>
    <row r="272" spans="1:9" ht="54.75">
      <c r="A272" s="264" t="s">
        <v>691</v>
      </c>
      <c r="B272" s="45" t="s">
        <v>499</v>
      </c>
      <c r="C272" s="45" t="s">
        <v>524</v>
      </c>
      <c r="D272" s="45" t="s">
        <v>583</v>
      </c>
      <c r="E272" s="56" t="s">
        <v>689</v>
      </c>
      <c r="F272" s="56"/>
      <c r="G272" s="53">
        <f>G273+G275</f>
        <v>145.4</v>
      </c>
      <c r="H272" s="53"/>
      <c r="I272" s="53"/>
    </row>
    <row r="273" spans="1:9" ht="15">
      <c r="A273" s="45" t="s">
        <v>692</v>
      </c>
      <c r="B273" s="45" t="s">
        <v>499</v>
      </c>
      <c r="C273" s="45" t="s">
        <v>524</v>
      </c>
      <c r="D273" s="45" t="s">
        <v>583</v>
      </c>
      <c r="E273" s="56" t="s">
        <v>693</v>
      </c>
      <c r="F273" s="56"/>
      <c r="G273" s="53">
        <f>G274</f>
        <v>100.5</v>
      </c>
      <c r="H273" s="53"/>
      <c r="I273" s="53"/>
    </row>
    <row r="274" spans="1:9" ht="15">
      <c r="A274" s="45" t="s">
        <v>611</v>
      </c>
      <c r="B274" s="45" t="s">
        <v>499</v>
      </c>
      <c r="C274" s="45" t="s">
        <v>524</v>
      </c>
      <c r="D274" s="45" t="s">
        <v>583</v>
      </c>
      <c r="E274" s="56" t="s">
        <v>693</v>
      </c>
      <c r="F274" s="56" t="s">
        <v>569</v>
      </c>
      <c r="G274" s="53">
        <v>100.5</v>
      </c>
      <c r="H274" s="53"/>
      <c r="I274" s="53"/>
    </row>
    <row r="275" spans="1:9" ht="15">
      <c r="A275" s="45" t="s">
        <v>694</v>
      </c>
      <c r="B275" s="45" t="s">
        <v>499</v>
      </c>
      <c r="C275" s="45" t="s">
        <v>524</v>
      </c>
      <c r="D275" s="45" t="s">
        <v>583</v>
      </c>
      <c r="E275" s="56" t="s">
        <v>695</v>
      </c>
      <c r="F275" s="56"/>
      <c r="G275" s="53">
        <f>G276</f>
        <v>44.9</v>
      </c>
      <c r="H275" s="53"/>
      <c r="I275" s="53"/>
    </row>
    <row r="276" spans="1:9" ht="15">
      <c r="A276" s="45" t="s">
        <v>611</v>
      </c>
      <c r="B276" s="45" t="s">
        <v>499</v>
      </c>
      <c r="C276" s="45" t="s">
        <v>524</v>
      </c>
      <c r="D276" s="45" t="s">
        <v>583</v>
      </c>
      <c r="E276" s="56" t="s">
        <v>695</v>
      </c>
      <c r="F276" s="56" t="s">
        <v>569</v>
      </c>
      <c r="G276" s="53">
        <v>44.9</v>
      </c>
      <c r="H276" s="53"/>
      <c r="I276" s="53"/>
    </row>
    <row r="277" spans="1:9" ht="15">
      <c r="A277" s="289" t="s">
        <v>606</v>
      </c>
      <c r="B277" s="49" t="s">
        <v>499</v>
      </c>
      <c r="C277" s="49" t="s">
        <v>590</v>
      </c>
      <c r="D277" s="49"/>
      <c r="E277" s="63"/>
      <c r="F277" s="63"/>
      <c r="G277" s="59">
        <f>G278</f>
        <v>1500</v>
      </c>
      <c r="H277" s="53"/>
      <c r="I277" s="53"/>
    </row>
    <row r="278" spans="1:9" ht="15">
      <c r="A278" s="49" t="s">
        <v>581</v>
      </c>
      <c r="B278" s="49" t="s">
        <v>499</v>
      </c>
      <c r="C278" s="49" t="s">
        <v>590</v>
      </c>
      <c r="D278" s="49" t="s">
        <v>642</v>
      </c>
      <c r="E278" s="63"/>
      <c r="F278" s="63"/>
      <c r="G278" s="59">
        <f>G279</f>
        <v>1500</v>
      </c>
      <c r="H278" s="53"/>
      <c r="I278" s="53"/>
    </row>
    <row r="279" spans="1:9" ht="15">
      <c r="A279" s="380" t="s">
        <v>220</v>
      </c>
      <c r="B279" s="45" t="s">
        <v>499</v>
      </c>
      <c r="C279" s="304" t="s">
        <v>590</v>
      </c>
      <c r="D279" s="304" t="s">
        <v>642</v>
      </c>
      <c r="E279" s="304" t="s">
        <v>236</v>
      </c>
      <c r="F279" s="224"/>
      <c r="G279" s="379">
        <f>G280</f>
        <v>1500</v>
      </c>
      <c r="H279" s="53"/>
      <c r="I279" s="53"/>
    </row>
    <row r="280" spans="1:9" ht="14.25" customHeight="1">
      <c r="A280" s="381" t="s">
        <v>237</v>
      </c>
      <c r="B280" s="45" t="s">
        <v>499</v>
      </c>
      <c r="C280" s="382" t="s">
        <v>590</v>
      </c>
      <c r="D280" s="382" t="s">
        <v>642</v>
      </c>
      <c r="E280" s="382" t="s">
        <v>238</v>
      </c>
      <c r="F280" s="224"/>
      <c r="G280" s="379">
        <f>G281</f>
        <v>1500</v>
      </c>
      <c r="H280" s="53"/>
      <c r="I280" s="53"/>
    </row>
    <row r="281" spans="1:9" ht="27.75">
      <c r="A281" s="378" t="s">
        <v>228</v>
      </c>
      <c r="B281" s="45" t="s">
        <v>499</v>
      </c>
      <c r="C281" s="224" t="s">
        <v>590</v>
      </c>
      <c r="D281" s="224" t="s">
        <v>642</v>
      </c>
      <c r="E281" s="224" t="s">
        <v>700</v>
      </c>
      <c r="F281" s="45"/>
      <c r="G281" s="54">
        <f>G282</f>
        <v>1500</v>
      </c>
      <c r="H281" s="53"/>
      <c r="I281" s="53"/>
    </row>
    <row r="282" spans="1:9" ht="15">
      <c r="A282" s="45" t="s">
        <v>357</v>
      </c>
      <c r="B282" s="45" t="s">
        <v>499</v>
      </c>
      <c r="C282" s="224" t="s">
        <v>590</v>
      </c>
      <c r="D282" s="224" t="s">
        <v>642</v>
      </c>
      <c r="E282" s="224" t="s">
        <v>700</v>
      </c>
      <c r="F282" s="45" t="s">
        <v>569</v>
      </c>
      <c r="G282" s="54">
        <v>1500</v>
      </c>
      <c r="H282" s="53"/>
      <c r="I282" s="53"/>
    </row>
    <row r="283" spans="1:9" ht="15">
      <c r="A283" s="166" t="s">
        <v>596</v>
      </c>
      <c r="B283" s="126" t="s">
        <v>499</v>
      </c>
      <c r="C283" s="126">
        <v>10</v>
      </c>
      <c r="D283" s="126"/>
      <c r="E283" s="116"/>
      <c r="F283" s="116"/>
      <c r="G283" s="41">
        <f>G284</f>
        <v>13539.716</v>
      </c>
      <c r="H283" s="41">
        <f aca="true" t="shared" si="34" ref="G283:I285">H284</f>
        <v>14738.469</v>
      </c>
      <c r="I283" s="41">
        <f t="shared" si="34"/>
        <v>15370.759</v>
      </c>
    </row>
    <row r="284" spans="1:9" ht="15">
      <c r="A284" s="166" t="s">
        <v>599</v>
      </c>
      <c r="B284" s="126" t="s">
        <v>499</v>
      </c>
      <c r="C284" s="126">
        <v>10</v>
      </c>
      <c r="D284" s="126" t="s">
        <v>583</v>
      </c>
      <c r="E284" s="116"/>
      <c r="F284" s="116"/>
      <c r="G284" s="39">
        <f t="shared" si="34"/>
        <v>13539.716</v>
      </c>
      <c r="H284" s="39">
        <f t="shared" si="34"/>
        <v>14738.469</v>
      </c>
      <c r="I284" s="39">
        <f t="shared" si="34"/>
        <v>15370.759</v>
      </c>
    </row>
    <row r="285" spans="1:9" ht="29.25" customHeight="1">
      <c r="A285" s="130" t="s">
        <v>570</v>
      </c>
      <c r="B285" s="126" t="s">
        <v>499</v>
      </c>
      <c r="C285" s="113" t="s">
        <v>503</v>
      </c>
      <c r="D285" s="113" t="s">
        <v>583</v>
      </c>
      <c r="E285" s="127" t="s">
        <v>306</v>
      </c>
      <c r="F285" s="113"/>
      <c r="G285" s="44">
        <f>G286</f>
        <v>13539.716</v>
      </c>
      <c r="H285" s="44">
        <f t="shared" si="34"/>
        <v>14738.469</v>
      </c>
      <c r="I285" s="44">
        <f t="shared" si="34"/>
        <v>15370.759</v>
      </c>
    </row>
    <row r="286" spans="1:9" ht="41.25">
      <c r="A286" s="128" t="s">
        <v>571</v>
      </c>
      <c r="B286" s="45" t="s">
        <v>499</v>
      </c>
      <c r="C286" s="120" t="s">
        <v>503</v>
      </c>
      <c r="D286" s="120" t="s">
        <v>583</v>
      </c>
      <c r="E286" s="128" t="s">
        <v>159</v>
      </c>
      <c r="F286" s="120"/>
      <c r="G286" s="114">
        <f>G287+G290+G297+G300</f>
        <v>13539.716</v>
      </c>
      <c r="H286" s="114">
        <f>H287+H290+H297+H300</f>
        <v>14738.469</v>
      </c>
      <c r="I286" s="114">
        <f>I287+I290+I297+I300</f>
        <v>15370.759</v>
      </c>
    </row>
    <row r="287" spans="1:9" ht="15">
      <c r="A287" s="116" t="s">
        <v>600</v>
      </c>
      <c r="B287" s="45" t="s">
        <v>499</v>
      </c>
      <c r="C287" s="116" t="s">
        <v>503</v>
      </c>
      <c r="D287" s="116" t="s">
        <v>583</v>
      </c>
      <c r="E287" s="116" t="s">
        <v>54</v>
      </c>
      <c r="F287" s="116"/>
      <c r="G287" s="39">
        <f>G289+G288</f>
        <v>2862.108</v>
      </c>
      <c r="H287" s="39">
        <f>H289+H288</f>
        <v>3155.477</v>
      </c>
      <c r="I287" s="39">
        <f>I289+I288</f>
        <v>3291.167</v>
      </c>
    </row>
    <row r="288" spans="1:9" ht="15">
      <c r="A288" s="116" t="s">
        <v>622</v>
      </c>
      <c r="B288" s="45" t="s">
        <v>499</v>
      </c>
      <c r="C288" s="116" t="s">
        <v>503</v>
      </c>
      <c r="D288" s="116" t="s">
        <v>583</v>
      </c>
      <c r="E288" s="116" t="s">
        <v>54</v>
      </c>
      <c r="F288" s="116" t="s">
        <v>567</v>
      </c>
      <c r="G288" s="39">
        <v>37.108</v>
      </c>
      <c r="H288" s="39">
        <v>40.477</v>
      </c>
      <c r="I288" s="39">
        <v>51.167</v>
      </c>
    </row>
    <row r="289" spans="1:9" ht="15">
      <c r="A289" s="118" t="s">
        <v>513</v>
      </c>
      <c r="B289" s="45" t="s">
        <v>499</v>
      </c>
      <c r="C289" s="116" t="s">
        <v>503</v>
      </c>
      <c r="D289" s="116" t="s">
        <v>583</v>
      </c>
      <c r="E289" s="116" t="s">
        <v>54</v>
      </c>
      <c r="F289" s="116" t="s">
        <v>504</v>
      </c>
      <c r="G289" s="36">
        <v>2825</v>
      </c>
      <c r="H289" s="36">
        <v>3115</v>
      </c>
      <c r="I289" s="36">
        <v>3240</v>
      </c>
    </row>
    <row r="290" spans="1:9" ht="1.5" customHeight="1">
      <c r="A290" s="161" t="s">
        <v>75</v>
      </c>
      <c r="B290" s="139" t="s">
        <v>499</v>
      </c>
      <c r="C290" s="368" t="s">
        <v>503</v>
      </c>
      <c r="D290" s="368" t="s">
        <v>583</v>
      </c>
      <c r="E290" s="369" t="s">
        <v>55</v>
      </c>
      <c r="F290" s="368"/>
      <c r="G290" s="370">
        <f>G291+G294</f>
        <v>9992.63</v>
      </c>
      <c r="H290" s="39">
        <f>H291+H294</f>
        <v>10885.73</v>
      </c>
      <c r="I290" s="39">
        <f>I291+I294</f>
        <v>11375.592</v>
      </c>
    </row>
    <row r="291" spans="1:9" ht="15">
      <c r="A291" s="161" t="s">
        <v>601</v>
      </c>
      <c r="B291" s="45" t="s">
        <v>499</v>
      </c>
      <c r="C291" s="116" t="s">
        <v>503</v>
      </c>
      <c r="D291" s="116" t="s">
        <v>583</v>
      </c>
      <c r="E291" s="118" t="s">
        <v>56</v>
      </c>
      <c r="F291" s="116"/>
      <c r="G291" s="39">
        <f>G293+G292</f>
        <v>7876.4</v>
      </c>
      <c r="H291" s="39">
        <f>H293+H292</f>
        <v>8602.73</v>
      </c>
      <c r="I291" s="39">
        <f>I293+I292</f>
        <v>8889.305</v>
      </c>
    </row>
    <row r="292" spans="1:9" ht="15">
      <c r="A292" s="116" t="s">
        <v>622</v>
      </c>
      <c r="B292" s="45" t="s">
        <v>499</v>
      </c>
      <c r="C292" s="116" t="s">
        <v>503</v>
      </c>
      <c r="D292" s="116" t="s">
        <v>583</v>
      </c>
      <c r="E292" s="118" t="s">
        <v>56</v>
      </c>
      <c r="F292" s="116" t="s">
        <v>567</v>
      </c>
      <c r="G292" s="39">
        <v>116.4</v>
      </c>
      <c r="H292" s="39">
        <v>132.73</v>
      </c>
      <c r="I292" s="39">
        <v>99.305</v>
      </c>
    </row>
    <row r="293" spans="1:9" ht="15">
      <c r="A293" s="118" t="s">
        <v>513</v>
      </c>
      <c r="B293" s="45" t="s">
        <v>499</v>
      </c>
      <c r="C293" s="116" t="s">
        <v>503</v>
      </c>
      <c r="D293" s="116" t="s">
        <v>583</v>
      </c>
      <c r="E293" s="118" t="s">
        <v>56</v>
      </c>
      <c r="F293" s="116" t="s">
        <v>504</v>
      </c>
      <c r="G293" s="36">
        <v>7760</v>
      </c>
      <c r="H293" s="36">
        <v>8470</v>
      </c>
      <c r="I293" s="36">
        <v>8790</v>
      </c>
    </row>
    <row r="294" spans="1:9" ht="15">
      <c r="A294" s="161" t="s">
        <v>469</v>
      </c>
      <c r="B294" s="45" t="s">
        <v>499</v>
      </c>
      <c r="C294" s="116" t="s">
        <v>503</v>
      </c>
      <c r="D294" s="116" t="s">
        <v>583</v>
      </c>
      <c r="E294" s="118" t="s">
        <v>57</v>
      </c>
      <c r="F294" s="116"/>
      <c r="G294" s="39">
        <f>G296+G295</f>
        <v>2116.23</v>
      </c>
      <c r="H294" s="39">
        <f>H296+H295</f>
        <v>2283</v>
      </c>
      <c r="I294" s="39">
        <f>I296+I295</f>
        <v>2486.287</v>
      </c>
    </row>
    <row r="295" spans="1:9" ht="15">
      <c r="A295" s="116" t="s">
        <v>622</v>
      </c>
      <c r="B295" s="45" t="s">
        <v>499</v>
      </c>
      <c r="C295" s="116" t="s">
        <v>503</v>
      </c>
      <c r="D295" s="116" t="s">
        <v>583</v>
      </c>
      <c r="E295" s="118" t="s">
        <v>57</v>
      </c>
      <c r="F295" s="116" t="s">
        <v>567</v>
      </c>
      <c r="G295" s="39">
        <v>26.23</v>
      </c>
      <c r="H295" s="39">
        <v>33</v>
      </c>
      <c r="I295" s="39">
        <v>36.287</v>
      </c>
    </row>
    <row r="296" spans="1:9" ht="15">
      <c r="A296" s="118" t="s">
        <v>513</v>
      </c>
      <c r="B296" s="45" t="s">
        <v>499</v>
      </c>
      <c r="C296" s="116" t="s">
        <v>503</v>
      </c>
      <c r="D296" s="116" t="s">
        <v>583</v>
      </c>
      <c r="E296" s="118" t="s">
        <v>57</v>
      </c>
      <c r="F296" s="116" t="s">
        <v>504</v>
      </c>
      <c r="G296" s="36">
        <v>2090</v>
      </c>
      <c r="H296" s="36">
        <v>2250</v>
      </c>
      <c r="I296" s="36">
        <v>2450</v>
      </c>
    </row>
    <row r="297" spans="1:9" ht="27.75">
      <c r="A297" s="161" t="s">
        <v>602</v>
      </c>
      <c r="B297" s="45" t="s">
        <v>499</v>
      </c>
      <c r="C297" s="116" t="s">
        <v>503</v>
      </c>
      <c r="D297" s="116" t="s">
        <v>583</v>
      </c>
      <c r="E297" s="118" t="s">
        <v>58</v>
      </c>
      <c r="F297" s="116"/>
      <c r="G297" s="39">
        <f>G299+G298</f>
        <v>137.449</v>
      </c>
      <c r="H297" s="39">
        <f>H299+H298</f>
        <v>149.733</v>
      </c>
      <c r="I297" s="39">
        <f>I299+I298</f>
        <v>156.472</v>
      </c>
    </row>
    <row r="298" spans="1:9" ht="15">
      <c r="A298" s="116" t="s">
        <v>622</v>
      </c>
      <c r="B298" s="45" t="s">
        <v>499</v>
      </c>
      <c r="C298" s="116" t="s">
        <v>503</v>
      </c>
      <c r="D298" s="116" t="s">
        <v>583</v>
      </c>
      <c r="E298" s="118" t="s">
        <v>58</v>
      </c>
      <c r="F298" s="116" t="s">
        <v>567</v>
      </c>
      <c r="G298" s="39">
        <v>2.449</v>
      </c>
      <c r="H298" s="39">
        <v>4.733</v>
      </c>
      <c r="I298" s="39">
        <v>5.472</v>
      </c>
    </row>
    <row r="299" spans="1:9" ht="15">
      <c r="A299" s="118" t="s">
        <v>513</v>
      </c>
      <c r="B299" s="45" t="s">
        <v>499</v>
      </c>
      <c r="C299" s="116" t="s">
        <v>503</v>
      </c>
      <c r="D299" s="116" t="s">
        <v>583</v>
      </c>
      <c r="E299" s="118" t="s">
        <v>58</v>
      </c>
      <c r="F299" s="116" t="s">
        <v>504</v>
      </c>
      <c r="G299" s="36">
        <v>135</v>
      </c>
      <c r="H299" s="36">
        <v>145</v>
      </c>
      <c r="I299" s="36">
        <v>151</v>
      </c>
    </row>
    <row r="300" spans="1:9" ht="27.75">
      <c r="A300" s="118" t="s">
        <v>222</v>
      </c>
      <c r="B300" s="45" t="s">
        <v>499</v>
      </c>
      <c r="C300" s="116" t="s">
        <v>503</v>
      </c>
      <c r="D300" s="118" t="s">
        <v>583</v>
      </c>
      <c r="E300" s="118" t="s">
        <v>59</v>
      </c>
      <c r="F300" s="116"/>
      <c r="G300" s="39">
        <f>G302+G301</f>
        <v>547.529</v>
      </c>
      <c r="H300" s="39">
        <f>H302+H301</f>
        <v>547.529</v>
      </c>
      <c r="I300" s="39">
        <f>I302+I301</f>
        <v>547.528</v>
      </c>
    </row>
    <row r="301" spans="1:9" ht="15">
      <c r="A301" s="116" t="s">
        <v>622</v>
      </c>
      <c r="B301" s="45" t="s">
        <v>499</v>
      </c>
      <c r="C301" s="116" t="s">
        <v>503</v>
      </c>
      <c r="D301" s="116" t="s">
        <v>583</v>
      </c>
      <c r="E301" s="118" t="s">
        <v>59</v>
      </c>
      <c r="F301" s="116" t="s">
        <v>567</v>
      </c>
      <c r="G301" s="39">
        <v>12.529</v>
      </c>
      <c r="H301" s="39">
        <v>12.529</v>
      </c>
      <c r="I301" s="39">
        <v>12.528</v>
      </c>
    </row>
    <row r="302" spans="1:9" ht="15">
      <c r="A302" s="118" t="s">
        <v>513</v>
      </c>
      <c r="B302" s="45" t="s">
        <v>499</v>
      </c>
      <c r="C302" s="116" t="s">
        <v>503</v>
      </c>
      <c r="D302" s="116" t="s">
        <v>583</v>
      </c>
      <c r="E302" s="118" t="s">
        <v>59</v>
      </c>
      <c r="F302" s="116" t="s">
        <v>504</v>
      </c>
      <c r="G302" s="36">
        <v>535</v>
      </c>
      <c r="H302" s="36">
        <v>535</v>
      </c>
      <c r="I302" s="36">
        <v>535</v>
      </c>
    </row>
    <row r="303" spans="1:9" ht="27.75">
      <c r="A303" s="326" t="s">
        <v>221</v>
      </c>
      <c r="B303" s="49" t="s">
        <v>499</v>
      </c>
      <c r="C303" s="126">
        <v>14</v>
      </c>
      <c r="D303" s="126"/>
      <c r="E303" s="126"/>
      <c r="F303" s="126"/>
      <c r="G303" s="41">
        <f>G304+G309</f>
        <v>6487.2390000000005</v>
      </c>
      <c r="H303" s="41">
        <f>H304+H309</f>
        <v>5174.937</v>
      </c>
      <c r="I303" s="41">
        <f>I304+I309</f>
        <v>3080.32</v>
      </c>
    </row>
    <row r="304" spans="1:9" ht="24" customHeight="1">
      <c r="A304" s="288" t="s">
        <v>83</v>
      </c>
      <c r="B304" s="55" t="s">
        <v>499</v>
      </c>
      <c r="C304" s="288" t="s">
        <v>568</v>
      </c>
      <c r="D304" s="327" t="s">
        <v>642</v>
      </c>
      <c r="E304" s="288" t="s">
        <v>216</v>
      </c>
      <c r="F304" s="113"/>
      <c r="G304" s="44">
        <f aca="true" t="shared" si="35" ref="G304:I307">G305</f>
        <v>6160.639</v>
      </c>
      <c r="H304" s="44">
        <f t="shared" si="35"/>
        <v>5174.937</v>
      </c>
      <c r="I304" s="44">
        <f t="shared" si="35"/>
        <v>3080.32</v>
      </c>
    </row>
    <row r="305" spans="1:9" ht="19.5" customHeight="1">
      <c r="A305" s="287" t="s">
        <v>220</v>
      </c>
      <c r="B305" s="45" t="s">
        <v>499</v>
      </c>
      <c r="C305" s="308" t="s">
        <v>568</v>
      </c>
      <c r="D305" s="328" t="s">
        <v>642</v>
      </c>
      <c r="E305" s="308" t="s">
        <v>236</v>
      </c>
      <c r="F305" s="113"/>
      <c r="G305" s="114">
        <f t="shared" si="35"/>
        <v>6160.639</v>
      </c>
      <c r="H305" s="114">
        <f t="shared" si="35"/>
        <v>5174.937</v>
      </c>
      <c r="I305" s="114">
        <f t="shared" si="35"/>
        <v>3080.32</v>
      </c>
    </row>
    <row r="306" spans="1:9" ht="18" customHeight="1">
      <c r="A306" s="288" t="s">
        <v>237</v>
      </c>
      <c r="B306" s="45" t="s">
        <v>499</v>
      </c>
      <c r="C306" s="161" t="s">
        <v>568</v>
      </c>
      <c r="D306" s="165" t="s">
        <v>642</v>
      </c>
      <c r="E306" s="161" t="s">
        <v>238</v>
      </c>
      <c r="F306" s="126"/>
      <c r="G306" s="39">
        <f t="shared" si="35"/>
        <v>6160.639</v>
      </c>
      <c r="H306" s="39">
        <f t="shared" si="35"/>
        <v>5174.937</v>
      </c>
      <c r="I306" s="39">
        <f t="shared" si="35"/>
        <v>3080.32</v>
      </c>
    </row>
    <row r="307" spans="1:9" ht="27.75">
      <c r="A307" s="161" t="s">
        <v>14</v>
      </c>
      <c r="B307" s="45" t="s">
        <v>499</v>
      </c>
      <c r="C307" s="161" t="s">
        <v>568</v>
      </c>
      <c r="D307" s="165" t="s">
        <v>642</v>
      </c>
      <c r="E307" s="161" t="s">
        <v>156</v>
      </c>
      <c r="F307" s="126"/>
      <c r="G307" s="39">
        <f t="shared" si="35"/>
        <v>6160.639</v>
      </c>
      <c r="H307" s="39">
        <f t="shared" si="35"/>
        <v>5174.937</v>
      </c>
      <c r="I307" s="39">
        <f t="shared" si="35"/>
        <v>3080.32</v>
      </c>
    </row>
    <row r="308" spans="1:9" ht="15">
      <c r="A308" s="329" t="s">
        <v>357</v>
      </c>
      <c r="B308" s="45" t="s">
        <v>499</v>
      </c>
      <c r="C308" s="116" t="s">
        <v>568</v>
      </c>
      <c r="D308" s="165" t="s">
        <v>642</v>
      </c>
      <c r="E308" s="161" t="s">
        <v>156</v>
      </c>
      <c r="F308" s="116" t="s">
        <v>569</v>
      </c>
      <c r="G308" s="36">
        <v>6160.639</v>
      </c>
      <c r="H308" s="36">
        <v>5174.937</v>
      </c>
      <c r="I308" s="36">
        <v>3080.32</v>
      </c>
    </row>
    <row r="309" spans="1:9" ht="15">
      <c r="A309" s="330" t="s">
        <v>482</v>
      </c>
      <c r="B309" s="45" t="s">
        <v>499</v>
      </c>
      <c r="C309" s="49" t="s">
        <v>568</v>
      </c>
      <c r="D309" s="63" t="s">
        <v>583</v>
      </c>
      <c r="E309" s="289"/>
      <c r="F309" s="49"/>
      <c r="G309" s="59">
        <f>G310</f>
        <v>326.6</v>
      </c>
      <c r="H309" s="59">
        <f aca="true" t="shared" si="36" ref="H309:I311">H310</f>
        <v>0</v>
      </c>
      <c r="I309" s="59">
        <f t="shared" si="36"/>
        <v>0</v>
      </c>
    </row>
    <row r="310" spans="1:9" ht="20.25" customHeight="1">
      <c r="A310" s="287" t="s">
        <v>220</v>
      </c>
      <c r="B310" s="45" t="s">
        <v>499</v>
      </c>
      <c r="C310" s="55" t="s">
        <v>568</v>
      </c>
      <c r="D310" s="272" t="s">
        <v>583</v>
      </c>
      <c r="E310" s="290" t="s">
        <v>236</v>
      </c>
      <c r="F310" s="55"/>
      <c r="G310" s="273">
        <f>G311</f>
        <v>326.6</v>
      </c>
      <c r="H310" s="273">
        <f t="shared" si="36"/>
        <v>0</v>
      </c>
      <c r="I310" s="273">
        <f t="shared" si="36"/>
        <v>0</v>
      </c>
    </row>
    <row r="311" spans="1:9" ht="15">
      <c r="A311" s="288" t="s">
        <v>237</v>
      </c>
      <c r="B311" s="45" t="s">
        <v>499</v>
      </c>
      <c r="C311" s="45" t="s">
        <v>207</v>
      </c>
      <c r="D311" s="45" t="s">
        <v>583</v>
      </c>
      <c r="E311" s="291" t="s">
        <v>238</v>
      </c>
      <c r="F311" s="45"/>
      <c r="G311" s="53">
        <f>G312</f>
        <v>326.6</v>
      </c>
      <c r="H311" s="53">
        <f t="shared" si="36"/>
        <v>0</v>
      </c>
      <c r="I311" s="53">
        <f t="shared" si="36"/>
        <v>0</v>
      </c>
    </row>
    <row r="312" spans="1:9" ht="27.75">
      <c r="A312" s="244" t="s">
        <v>180</v>
      </c>
      <c r="B312" s="45" t="s">
        <v>499</v>
      </c>
      <c r="C312" s="45" t="s">
        <v>568</v>
      </c>
      <c r="D312" s="45" t="s">
        <v>583</v>
      </c>
      <c r="E312" s="291" t="s">
        <v>155</v>
      </c>
      <c r="F312" s="45"/>
      <c r="G312" s="53">
        <f>G313</f>
        <v>326.6</v>
      </c>
      <c r="H312" s="53">
        <f>H313</f>
        <v>0</v>
      </c>
      <c r="I312" s="53">
        <f>I313</f>
        <v>0</v>
      </c>
    </row>
    <row r="313" spans="1:9" ht="15">
      <c r="A313" s="230" t="s">
        <v>357</v>
      </c>
      <c r="B313" s="45" t="s">
        <v>499</v>
      </c>
      <c r="C313" s="45" t="s">
        <v>568</v>
      </c>
      <c r="D313" s="45" t="s">
        <v>583</v>
      </c>
      <c r="E313" s="291" t="s">
        <v>155</v>
      </c>
      <c r="F313" s="45" t="s">
        <v>569</v>
      </c>
      <c r="G313" s="53">
        <v>326.6</v>
      </c>
      <c r="H313" s="53"/>
      <c r="I313" s="53"/>
    </row>
    <row r="314" spans="1:9" ht="17.25" customHeight="1" hidden="1">
      <c r="A314" s="331" t="s">
        <v>646</v>
      </c>
      <c r="B314" s="332"/>
      <c r="C314" s="332"/>
      <c r="D314" s="332"/>
      <c r="E314" s="310"/>
      <c r="F314" s="332"/>
      <c r="G314" s="311"/>
      <c r="H314" s="311">
        <v>7979.9</v>
      </c>
      <c r="I314" s="311">
        <v>14325.8</v>
      </c>
    </row>
    <row r="315" spans="1:11" ht="27">
      <c r="A315" s="49" t="s">
        <v>528</v>
      </c>
      <c r="B315" s="49" t="s">
        <v>500</v>
      </c>
      <c r="C315" s="49"/>
      <c r="D315" s="49"/>
      <c r="E315" s="49"/>
      <c r="F315" s="49"/>
      <c r="G315" s="50">
        <f>G316+G330+G411</f>
        <v>229486.70599999995</v>
      </c>
      <c r="H315" s="50">
        <f>H316+H330+H411</f>
        <v>229921.965</v>
      </c>
      <c r="I315" s="50">
        <f>I316+I330+I411</f>
        <v>194528.16800000003</v>
      </c>
      <c r="K315" s="27"/>
    </row>
    <row r="316" spans="1:9" ht="15">
      <c r="A316" s="49" t="s">
        <v>345</v>
      </c>
      <c r="B316" s="49" t="s">
        <v>500</v>
      </c>
      <c r="C316" s="49" t="s">
        <v>642</v>
      </c>
      <c r="D316" s="49"/>
      <c r="E316" s="49"/>
      <c r="F316" s="49"/>
      <c r="G316" s="78">
        <f>G317</f>
        <v>1791</v>
      </c>
      <c r="H316" s="50">
        <f>H317</f>
        <v>1791</v>
      </c>
      <c r="I316" s="50">
        <f>I317</f>
        <v>1791</v>
      </c>
    </row>
    <row r="317" spans="1:9" ht="40.5">
      <c r="A317" s="49" t="s">
        <v>473</v>
      </c>
      <c r="B317" s="49" t="s">
        <v>500</v>
      </c>
      <c r="C317" s="49" t="s">
        <v>642</v>
      </c>
      <c r="D317" s="49" t="s">
        <v>584</v>
      </c>
      <c r="E317" s="49"/>
      <c r="F317" s="49"/>
      <c r="G317" s="78">
        <f>G318+G324</f>
        <v>1791</v>
      </c>
      <c r="H317" s="50">
        <f>H318+H324</f>
        <v>1791</v>
      </c>
      <c r="I317" s="50">
        <f>I318+I324</f>
        <v>1791</v>
      </c>
    </row>
    <row r="318" spans="1:9" ht="17.25" customHeight="1">
      <c r="A318" s="225" t="s">
        <v>16</v>
      </c>
      <c r="B318" s="47" t="s">
        <v>500</v>
      </c>
      <c r="C318" s="47" t="s">
        <v>642</v>
      </c>
      <c r="D318" s="47" t="s">
        <v>584</v>
      </c>
      <c r="E318" s="47" t="s">
        <v>277</v>
      </c>
      <c r="F318" s="47"/>
      <c r="G318" s="48">
        <f>G319</f>
        <v>1080</v>
      </c>
      <c r="H318" s="48">
        <f>H319</f>
        <v>1080</v>
      </c>
      <c r="I318" s="48">
        <f>I319</f>
        <v>1080</v>
      </c>
    </row>
    <row r="319" spans="1:9" ht="20.25" customHeight="1">
      <c r="A319" s="227" t="s">
        <v>17</v>
      </c>
      <c r="B319" s="45" t="s">
        <v>500</v>
      </c>
      <c r="C319" s="45" t="s">
        <v>642</v>
      </c>
      <c r="D319" s="45" t="s">
        <v>584</v>
      </c>
      <c r="E319" s="45" t="s">
        <v>278</v>
      </c>
      <c r="F319" s="45"/>
      <c r="G319" s="46">
        <f>G321+G322+G323</f>
        <v>1080</v>
      </c>
      <c r="H319" s="46">
        <f>H321+H322+H323</f>
        <v>1080</v>
      </c>
      <c r="I319" s="46">
        <f>I321+I322+I323</f>
        <v>1080</v>
      </c>
    </row>
    <row r="320" spans="1:9" ht="21" customHeight="1">
      <c r="A320" s="45" t="s">
        <v>217</v>
      </c>
      <c r="B320" s="45" t="s">
        <v>500</v>
      </c>
      <c r="C320" s="45" t="s">
        <v>642</v>
      </c>
      <c r="D320" s="45" t="s">
        <v>584</v>
      </c>
      <c r="E320" s="45" t="s">
        <v>279</v>
      </c>
      <c r="F320" s="45"/>
      <c r="G320" s="46">
        <f>G321+G322+G323</f>
        <v>1080</v>
      </c>
      <c r="H320" s="46">
        <f>H321+H322+H323</f>
        <v>1080</v>
      </c>
      <c r="I320" s="46">
        <f>I321+I322+I323</f>
        <v>1080</v>
      </c>
    </row>
    <row r="321" spans="1:9" ht="40.5">
      <c r="A321" s="45" t="s">
        <v>621</v>
      </c>
      <c r="B321" s="45" t="s">
        <v>500</v>
      </c>
      <c r="C321" s="45" t="s">
        <v>642</v>
      </c>
      <c r="D321" s="45" t="s">
        <v>584</v>
      </c>
      <c r="E321" s="45" t="s">
        <v>279</v>
      </c>
      <c r="F321" s="45" t="s">
        <v>507</v>
      </c>
      <c r="G321" s="46">
        <v>1060</v>
      </c>
      <c r="H321" s="46">
        <v>1060</v>
      </c>
      <c r="I321" s="46">
        <v>1060</v>
      </c>
    </row>
    <row r="322" spans="1:9" ht="15">
      <c r="A322" s="45" t="s">
        <v>622</v>
      </c>
      <c r="B322" s="45" t="s">
        <v>500</v>
      </c>
      <c r="C322" s="45" t="s">
        <v>642</v>
      </c>
      <c r="D322" s="45" t="s">
        <v>584</v>
      </c>
      <c r="E322" s="45" t="s">
        <v>279</v>
      </c>
      <c r="F322" s="45" t="s">
        <v>567</v>
      </c>
      <c r="G322" s="46">
        <v>20</v>
      </c>
      <c r="H322" s="46">
        <v>20</v>
      </c>
      <c r="I322" s="46">
        <v>20</v>
      </c>
    </row>
    <row r="323" spans="1:9" ht="15">
      <c r="A323" s="45" t="s">
        <v>505</v>
      </c>
      <c r="B323" s="45" t="s">
        <v>500</v>
      </c>
      <c r="C323" s="45" t="s">
        <v>642</v>
      </c>
      <c r="D323" s="45" t="s">
        <v>584</v>
      </c>
      <c r="E323" s="45" t="s">
        <v>279</v>
      </c>
      <c r="F323" s="45" t="s">
        <v>506</v>
      </c>
      <c r="G323" s="76"/>
      <c r="H323" s="46"/>
      <c r="I323" s="46"/>
    </row>
    <row r="324" spans="1:9" ht="15">
      <c r="A324" s="49" t="s">
        <v>357</v>
      </c>
      <c r="B324" s="49" t="s">
        <v>500</v>
      </c>
      <c r="C324" s="49" t="s">
        <v>642</v>
      </c>
      <c r="D324" s="49" t="s">
        <v>584</v>
      </c>
      <c r="E324" s="49"/>
      <c r="F324" s="49"/>
      <c r="G324" s="78">
        <f aca="true" t="shared" si="37" ref="G324:I326">G325</f>
        <v>711</v>
      </c>
      <c r="H324" s="50">
        <f t="shared" si="37"/>
        <v>711</v>
      </c>
      <c r="I324" s="50">
        <f t="shared" si="37"/>
        <v>711</v>
      </c>
    </row>
    <row r="325" spans="1:9" ht="30" customHeight="1">
      <c r="A325" s="130" t="s">
        <v>570</v>
      </c>
      <c r="B325" s="47" t="s">
        <v>500</v>
      </c>
      <c r="C325" s="113" t="s">
        <v>642</v>
      </c>
      <c r="D325" s="113" t="s">
        <v>584</v>
      </c>
      <c r="E325" s="113" t="s">
        <v>306</v>
      </c>
      <c r="F325" s="113"/>
      <c r="G325" s="44">
        <f t="shared" si="37"/>
        <v>711</v>
      </c>
      <c r="H325" s="44">
        <f t="shared" si="37"/>
        <v>711</v>
      </c>
      <c r="I325" s="44">
        <f t="shared" si="37"/>
        <v>711</v>
      </c>
    </row>
    <row r="326" spans="1:9" ht="63.75" customHeight="1">
      <c r="A326" s="125" t="s">
        <v>683</v>
      </c>
      <c r="B326" s="45" t="s">
        <v>500</v>
      </c>
      <c r="C326" s="120" t="s">
        <v>280</v>
      </c>
      <c r="D326" s="120" t="s">
        <v>584</v>
      </c>
      <c r="E326" s="333" t="s">
        <v>249</v>
      </c>
      <c r="F326" s="120"/>
      <c r="G326" s="319">
        <f>G327</f>
        <v>711</v>
      </c>
      <c r="H326" s="319">
        <f t="shared" si="37"/>
        <v>711</v>
      </c>
      <c r="I326" s="319">
        <f t="shared" si="37"/>
        <v>711</v>
      </c>
    </row>
    <row r="327" spans="1:9" ht="39.75" customHeight="1">
      <c r="A327" s="124" t="s">
        <v>226</v>
      </c>
      <c r="B327" s="45" t="s">
        <v>500</v>
      </c>
      <c r="C327" s="116" t="s">
        <v>642</v>
      </c>
      <c r="D327" s="116" t="s">
        <v>584</v>
      </c>
      <c r="E327" s="194" t="s">
        <v>250</v>
      </c>
      <c r="F327" s="116"/>
      <c r="G327" s="36">
        <f>G328+G329</f>
        <v>711</v>
      </c>
      <c r="H327" s="36">
        <f>H328+H329</f>
        <v>711</v>
      </c>
      <c r="I327" s="36">
        <f>I328+I329</f>
        <v>711</v>
      </c>
    </row>
    <row r="328" spans="1:9" ht="40.5">
      <c r="A328" s="116" t="s">
        <v>621</v>
      </c>
      <c r="B328" s="47" t="s">
        <v>500</v>
      </c>
      <c r="C328" s="116" t="s">
        <v>642</v>
      </c>
      <c r="D328" s="116" t="s">
        <v>584</v>
      </c>
      <c r="E328" s="194" t="s">
        <v>250</v>
      </c>
      <c r="F328" s="116" t="s">
        <v>507</v>
      </c>
      <c r="G328" s="36">
        <v>711</v>
      </c>
      <c r="H328" s="36">
        <v>711</v>
      </c>
      <c r="I328" s="36">
        <v>711</v>
      </c>
    </row>
    <row r="329" spans="1:9" ht="21.75" customHeight="1">
      <c r="A329" s="116" t="s">
        <v>622</v>
      </c>
      <c r="B329" s="47" t="s">
        <v>500</v>
      </c>
      <c r="C329" s="116" t="s">
        <v>642</v>
      </c>
      <c r="D329" s="116" t="s">
        <v>584</v>
      </c>
      <c r="E329" s="194" t="s">
        <v>250</v>
      </c>
      <c r="F329" s="116" t="s">
        <v>567</v>
      </c>
      <c r="G329" s="36"/>
      <c r="H329" s="36"/>
      <c r="I329" s="36"/>
    </row>
    <row r="330" spans="1:9" ht="15">
      <c r="A330" s="47" t="s">
        <v>495</v>
      </c>
      <c r="B330" s="47" t="s">
        <v>500</v>
      </c>
      <c r="C330" s="47" t="s">
        <v>587</v>
      </c>
      <c r="D330" s="47"/>
      <c r="E330" s="47"/>
      <c r="F330" s="47"/>
      <c r="G330" s="82">
        <f>G331+G346+G398</f>
        <v>211590.94399999996</v>
      </c>
      <c r="H330" s="82">
        <f>H331+H346+H398</f>
        <v>212009.675</v>
      </c>
      <c r="I330" s="82">
        <f>I331+I346+I398</f>
        <v>176684.24800000002</v>
      </c>
    </row>
    <row r="331" spans="1:9" ht="15">
      <c r="A331" s="49" t="s">
        <v>496</v>
      </c>
      <c r="B331" s="49" t="s">
        <v>500</v>
      </c>
      <c r="C331" s="49" t="s">
        <v>587</v>
      </c>
      <c r="D331" s="49" t="s">
        <v>642</v>
      </c>
      <c r="E331" s="49"/>
      <c r="F331" s="49"/>
      <c r="G331" s="78">
        <f>G332+G342</f>
        <v>22418.729</v>
      </c>
      <c r="H331" s="78">
        <f>H332+H342</f>
        <v>22418.729</v>
      </c>
      <c r="I331" s="78">
        <f>I332+I342</f>
        <v>22418.729</v>
      </c>
    </row>
    <row r="332" spans="1:9" ht="25.5" customHeight="1">
      <c r="A332" s="225" t="s">
        <v>136</v>
      </c>
      <c r="B332" s="49" t="s">
        <v>500</v>
      </c>
      <c r="C332" s="49" t="s">
        <v>587</v>
      </c>
      <c r="D332" s="49" t="s">
        <v>642</v>
      </c>
      <c r="E332" s="49" t="s">
        <v>476</v>
      </c>
      <c r="F332" s="49"/>
      <c r="G332" s="78">
        <f>G333</f>
        <v>22418.729</v>
      </c>
      <c r="H332" s="78">
        <f>H333</f>
        <v>22418.729</v>
      </c>
      <c r="I332" s="78">
        <f>I333</f>
        <v>22418.729</v>
      </c>
    </row>
    <row r="333" spans="1:9" ht="40.5" customHeight="1">
      <c r="A333" s="228" t="s">
        <v>261</v>
      </c>
      <c r="B333" s="49" t="s">
        <v>500</v>
      </c>
      <c r="C333" s="49" t="s">
        <v>587</v>
      </c>
      <c r="D333" s="49" t="s">
        <v>642</v>
      </c>
      <c r="E333" s="47" t="s">
        <v>257</v>
      </c>
      <c r="F333" s="45"/>
      <c r="G333" s="76">
        <f>G334+G339</f>
        <v>22418.729</v>
      </c>
      <c r="H333" s="76">
        <f>H334+H339</f>
        <v>22418.729</v>
      </c>
      <c r="I333" s="76">
        <f>I334+I339</f>
        <v>22418.729</v>
      </c>
    </row>
    <row r="334" spans="1:9" ht="27">
      <c r="A334" s="45" t="s">
        <v>218</v>
      </c>
      <c r="B334" s="45" t="s">
        <v>500</v>
      </c>
      <c r="C334" s="45" t="s">
        <v>587</v>
      </c>
      <c r="D334" s="45" t="s">
        <v>642</v>
      </c>
      <c r="E334" s="45" t="s">
        <v>258</v>
      </c>
      <c r="F334" s="45"/>
      <c r="G334" s="76">
        <f>G335+G336+G338+G337</f>
        <v>14156</v>
      </c>
      <c r="H334" s="46">
        <f>H335+H336+H338</f>
        <v>14156</v>
      </c>
      <c r="I334" s="46">
        <f>I335+I336+I338</f>
        <v>14156</v>
      </c>
    </row>
    <row r="335" spans="1:9" ht="40.5">
      <c r="A335" s="45" t="s">
        <v>621</v>
      </c>
      <c r="B335" s="45" t="s">
        <v>500</v>
      </c>
      <c r="C335" s="45" t="s">
        <v>587</v>
      </c>
      <c r="D335" s="45" t="s">
        <v>642</v>
      </c>
      <c r="E335" s="45" t="s">
        <v>258</v>
      </c>
      <c r="F335" s="45" t="s">
        <v>507</v>
      </c>
      <c r="G335" s="76">
        <v>3621</v>
      </c>
      <c r="H335" s="76">
        <v>3621</v>
      </c>
      <c r="I335" s="76">
        <v>3621</v>
      </c>
    </row>
    <row r="336" spans="1:9" ht="15">
      <c r="A336" s="45" t="s">
        <v>622</v>
      </c>
      <c r="B336" s="45" t="s">
        <v>500</v>
      </c>
      <c r="C336" s="45" t="s">
        <v>587</v>
      </c>
      <c r="D336" s="45" t="s">
        <v>642</v>
      </c>
      <c r="E336" s="45" t="s">
        <v>258</v>
      </c>
      <c r="F336" s="45" t="s">
        <v>567</v>
      </c>
      <c r="G336" s="76">
        <v>8750</v>
      </c>
      <c r="H336" s="76">
        <v>8750</v>
      </c>
      <c r="I336" s="76">
        <v>8750</v>
      </c>
    </row>
    <row r="337" spans="1:9" ht="15">
      <c r="A337" s="45" t="s">
        <v>611</v>
      </c>
      <c r="B337" s="45" t="s">
        <v>500</v>
      </c>
      <c r="C337" s="45" t="s">
        <v>587</v>
      </c>
      <c r="D337" s="45" t="s">
        <v>642</v>
      </c>
      <c r="E337" s="45" t="s">
        <v>258</v>
      </c>
      <c r="F337" s="45" t="s">
        <v>561</v>
      </c>
      <c r="G337" s="76"/>
      <c r="H337" s="76"/>
      <c r="I337" s="76"/>
    </row>
    <row r="338" spans="1:9" ht="15">
      <c r="A338" s="230" t="s">
        <v>505</v>
      </c>
      <c r="B338" s="45" t="s">
        <v>500</v>
      </c>
      <c r="C338" s="45" t="s">
        <v>587</v>
      </c>
      <c r="D338" s="45" t="s">
        <v>642</v>
      </c>
      <c r="E338" s="45" t="s">
        <v>258</v>
      </c>
      <c r="F338" s="45" t="s">
        <v>506</v>
      </c>
      <c r="G338" s="76">
        <v>1785</v>
      </c>
      <c r="H338" s="76">
        <v>1785</v>
      </c>
      <c r="I338" s="76">
        <v>1785</v>
      </c>
    </row>
    <row r="339" spans="1:9" ht="81.75">
      <c r="A339" s="334" t="s">
        <v>231</v>
      </c>
      <c r="B339" s="45" t="s">
        <v>500</v>
      </c>
      <c r="C339" s="116" t="s">
        <v>587</v>
      </c>
      <c r="D339" s="116" t="s">
        <v>642</v>
      </c>
      <c r="E339" s="118" t="s">
        <v>260</v>
      </c>
      <c r="F339" s="116"/>
      <c r="G339" s="39">
        <f>G340+G341</f>
        <v>8262.729000000001</v>
      </c>
      <c r="H339" s="39">
        <f>H340+H341</f>
        <v>8262.729000000001</v>
      </c>
      <c r="I339" s="39">
        <f>I340+I341</f>
        <v>8262.729000000001</v>
      </c>
    </row>
    <row r="340" spans="1:9" ht="40.5">
      <c r="A340" s="116" t="s">
        <v>621</v>
      </c>
      <c r="B340" s="45" t="s">
        <v>500</v>
      </c>
      <c r="C340" s="116" t="s">
        <v>587</v>
      </c>
      <c r="D340" s="116" t="s">
        <v>642</v>
      </c>
      <c r="E340" s="118" t="s">
        <v>260</v>
      </c>
      <c r="F340" s="116" t="s">
        <v>507</v>
      </c>
      <c r="G340" s="36">
        <v>8177.091</v>
      </c>
      <c r="H340" s="36">
        <v>8177.091</v>
      </c>
      <c r="I340" s="36">
        <v>8177.091</v>
      </c>
    </row>
    <row r="341" spans="1:9" ht="33.75" customHeight="1">
      <c r="A341" s="116" t="s">
        <v>622</v>
      </c>
      <c r="B341" s="45" t="s">
        <v>500</v>
      </c>
      <c r="C341" s="116" t="s">
        <v>587</v>
      </c>
      <c r="D341" s="116" t="s">
        <v>642</v>
      </c>
      <c r="E341" s="118" t="s">
        <v>260</v>
      </c>
      <c r="F341" s="116" t="s">
        <v>567</v>
      </c>
      <c r="G341" s="36">
        <v>85.638</v>
      </c>
      <c r="H341" s="36">
        <v>85.638</v>
      </c>
      <c r="I341" s="36">
        <v>85.638</v>
      </c>
    </row>
    <row r="342" spans="1:9" ht="45">
      <c r="A342" s="87" t="s">
        <v>160</v>
      </c>
      <c r="B342" s="49" t="s">
        <v>500</v>
      </c>
      <c r="C342" s="47" t="s">
        <v>587</v>
      </c>
      <c r="D342" s="47" t="s">
        <v>642</v>
      </c>
      <c r="E342" s="47" t="s">
        <v>275</v>
      </c>
      <c r="F342" s="47"/>
      <c r="G342" s="229">
        <f aca="true" t="shared" si="38" ref="G342:I344">G343</f>
        <v>0</v>
      </c>
      <c r="H342" s="229">
        <f t="shared" si="38"/>
        <v>0</v>
      </c>
      <c r="I342" s="229">
        <f t="shared" si="38"/>
        <v>0</v>
      </c>
    </row>
    <row r="343" spans="1:9" ht="60">
      <c r="A343" s="325" t="s">
        <v>272</v>
      </c>
      <c r="B343" s="49" t="s">
        <v>500</v>
      </c>
      <c r="C343" s="47" t="s">
        <v>587</v>
      </c>
      <c r="D343" s="47" t="s">
        <v>642</v>
      </c>
      <c r="E343" s="47" t="s">
        <v>92</v>
      </c>
      <c r="F343" s="47"/>
      <c r="G343" s="229">
        <f t="shared" si="38"/>
        <v>0</v>
      </c>
      <c r="H343" s="229">
        <f t="shared" si="38"/>
        <v>0</v>
      </c>
      <c r="I343" s="229">
        <f t="shared" si="38"/>
        <v>0</v>
      </c>
    </row>
    <row r="344" spans="1:9" ht="27">
      <c r="A344" s="45" t="s">
        <v>218</v>
      </c>
      <c r="B344" s="45" t="s">
        <v>500</v>
      </c>
      <c r="C344" s="45" t="s">
        <v>297</v>
      </c>
      <c r="D344" s="45" t="s">
        <v>642</v>
      </c>
      <c r="E344" s="45" t="s">
        <v>273</v>
      </c>
      <c r="F344" s="45"/>
      <c r="G344" s="76">
        <f t="shared" si="38"/>
        <v>0</v>
      </c>
      <c r="H344" s="46">
        <f t="shared" si="38"/>
        <v>0</v>
      </c>
      <c r="I344" s="46">
        <f t="shared" si="38"/>
        <v>0</v>
      </c>
    </row>
    <row r="345" spans="1:9" ht="15">
      <c r="A345" s="45" t="s">
        <v>622</v>
      </c>
      <c r="B345" s="45" t="s">
        <v>500</v>
      </c>
      <c r="C345" s="45" t="s">
        <v>587</v>
      </c>
      <c r="D345" s="45" t="s">
        <v>642</v>
      </c>
      <c r="E345" s="45" t="s">
        <v>273</v>
      </c>
      <c r="F345" s="45" t="s">
        <v>567</v>
      </c>
      <c r="G345" s="77"/>
      <c r="H345" s="53"/>
      <c r="I345" s="53"/>
    </row>
    <row r="346" spans="1:9" ht="15">
      <c r="A346" s="49" t="s">
        <v>497</v>
      </c>
      <c r="B346" s="49" t="s">
        <v>500</v>
      </c>
      <c r="C346" s="49" t="s">
        <v>587</v>
      </c>
      <c r="D346" s="49" t="s">
        <v>643</v>
      </c>
      <c r="E346" s="49"/>
      <c r="F346" s="49"/>
      <c r="G346" s="80">
        <f>G347+G374+G382+G386+G390+G394+G378</f>
        <v>183625.24899999998</v>
      </c>
      <c r="H346" s="80">
        <f>H347+H374+H382+H386+H390+H394+H378</f>
        <v>184043.97999999998</v>
      </c>
      <c r="I346" s="80">
        <f>I347+I374+I382+I386+I390+I394+I378</f>
        <v>149118.553</v>
      </c>
    </row>
    <row r="347" spans="1:10" ht="31.5">
      <c r="A347" s="253" t="s">
        <v>136</v>
      </c>
      <c r="B347" s="45" t="s">
        <v>500</v>
      </c>
      <c r="C347" s="47" t="s">
        <v>587</v>
      </c>
      <c r="D347" s="47" t="s">
        <v>643</v>
      </c>
      <c r="E347" s="47" t="s">
        <v>476</v>
      </c>
      <c r="F347" s="47"/>
      <c r="G347" s="229">
        <f>G348+G370</f>
        <v>181721.74899999998</v>
      </c>
      <c r="H347" s="229">
        <f>H348+H370</f>
        <v>182323.97999999998</v>
      </c>
      <c r="I347" s="229">
        <f>I348+I370</f>
        <v>147398.553</v>
      </c>
      <c r="J347" s="27"/>
    </row>
    <row r="348" spans="1:9" ht="42.75">
      <c r="A348" s="228" t="s">
        <v>262</v>
      </c>
      <c r="B348" s="47" t="s">
        <v>500</v>
      </c>
      <c r="C348" s="47" t="s">
        <v>587</v>
      </c>
      <c r="D348" s="47" t="s">
        <v>643</v>
      </c>
      <c r="E348" s="47" t="s">
        <v>257</v>
      </c>
      <c r="F348" s="47"/>
      <c r="G348" s="229">
        <f>G349+G352+G354+G358+G360+G362+G364+G366+G368</f>
        <v>177170.74899999998</v>
      </c>
      <c r="H348" s="229">
        <f>H349+H352+H354+H358+H360+H362+H364+H366+H368</f>
        <v>177589.55099999998</v>
      </c>
      <c r="I348" s="229">
        <f>I349+I352+I354+I358+I360+I362+I364+I366+I368</f>
        <v>142514.902</v>
      </c>
    </row>
    <row r="349" spans="1:9" ht="68.25">
      <c r="A349" s="320" t="s">
        <v>232</v>
      </c>
      <c r="B349" s="113" t="s">
        <v>500</v>
      </c>
      <c r="C349" s="116" t="s">
        <v>587</v>
      </c>
      <c r="D349" s="116" t="s">
        <v>643</v>
      </c>
      <c r="E349" s="116" t="s">
        <v>268</v>
      </c>
      <c r="F349" s="116"/>
      <c r="G349" s="39">
        <f>G350+G351</f>
        <v>151710.91799999998</v>
      </c>
      <c r="H349" s="39">
        <f>H350+H351</f>
        <v>151710.91799999998</v>
      </c>
      <c r="I349" s="39">
        <f>I350+I351</f>
        <v>118179.01</v>
      </c>
    </row>
    <row r="350" spans="1:9" ht="40.5">
      <c r="A350" s="116" t="s">
        <v>621</v>
      </c>
      <c r="B350" s="113" t="s">
        <v>500</v>
      </c>
      <c r="C350" s="116" t="s">
        <v>587</v>
      </c>
      <c r="D350" s="116" t="s">
        <v>643</v>
      </c>
      <c r="E350" s="116" t="s">
        <v>268</v>
      </c>
      <c r="F350" s="116" t="s">
        <v>507</v>
      </c>
      <c r="G350" s="39">
        <v>145003.607</v>
      </c>
      <c r="H350" s="39">
        <v>145003.607</v>
      </c>
      <c r="I350" s="39">
        <v>116969.01</v>
      </c>
    </row>
    <row r="351" spans="1:9" ht="15">
      <c r="A351" s="116" t="s">
        <v>622</v>
      </c>
      <c r="B351" s="113" t="s">
        <v>500</v>
      </c>
      <c r="C351" s="116" t="s">
        <v>587</v>
      </c>
      <c r="D351" s="116" t="s">
        <v>643</v>
      </c>
      <c r="E351" s="116" t="s">
        <v>268</v>
      </c>
      <c r="F351" s="116" t="s">
        <v>567</v>
      </c>
      <c r="G351" s="39">
        <v>6707.311</v>
      </c>
      <c r="H351" s="39">
        <v>6707.311</v>
      </c>
      <c r="I351" s="39">
        <v>1210</v>
      </c>
    </row>
    <row r="352" spans="1:9" ht="27">
      <c r="A352" s="120" t="s">
        <v>525</v>
      </c>
      <c r="B352" s="113" t="s">
        <v>500</v>
      </c>
      <c r="C352" s="120" t="s">
        <v>587</v>
      </c>
      <c r="D352" s="120" t="s">
        <v>643</v>
      </c>
      <c r="E352" s="120" t="s">
        <v>269</v>
      </c>
      <c r="F352" s="120"/>
      <c r="G352" s="114">
        <f>G353</f>
        <v>1159.831</v>
      </c>
      <c r="H352" s="114">
        <f>H353</f>
        <v>1159.831</v>
      </c>
      <c r="I352" s="114">
        <f>I353</f>
        <v>1159.831</v>
      </c>
    </row>
    <row r="353" spans="1:9" ht="40.5">
      <c r="A353" s="116" t="s">
        <v>621</v>
      </c>
      <c r="B353" s="113" t="s">
        <v>500</v>
      </c>
      <c r="C353" s="116" t="s">
        <v>587</v>
      </c>
      <c r="D353" s="116" t="s">
        <v>643</v>
      </c>
      <c r="E353" s="116" t="s">
        <v>269</v>
      </c>
      <c r="F353" s="116" t="s">
        <v>507</v>
      </c>
      <c r="G353" s="39">
        <v>1159.831</v>
      </c>
      <c r="H353" s="39">
        <v>1159.831</v>
      </c>
      <c r="I353" s="39">
        <v>1159.831</v>
      </c>
    </row>
    <row r="354" spans="1:9" ht="27">
      <c r="A354" s="45" t="s">
        <v>218</v>
      </c>
      <c r="B354" s="45" t="s">
        <v>500</v>
      </c>
      <c r="C354" s="45" t="s">
        <v>587</v>
      </c>
      <c r="D354" s="45" t="s">
        <v>643</v>
      </c>
      <c r="E354" s="45" t="s">
        <v>258</v>
      </c>
      <c r="F354" s="45"/>
      <c r="G354" s="76">
        <f>G355+G356+G357</f>
        <v>21214</v>
      </c>
      <c r="H354" s="76">
        <f>H355+H356+H357</f>
        <v>22732.802</v>
      </c>
      <c r="I354" s="76">
        <f>I355+I356+I357</f>
        <v>21190.061</v>
      </c>
    </row>
    <row r="355" spans="1:9" ht="40.5">
      <c r="A355" s="45" t="s">
        <v>621</v>
      </c>
      <c r="B355" s="45" t="s">
        <v>500</v>
      </c>
      <c r="C355" s="45" t="s">
        <v>587</v>
      </c>
      <c r="D355" s="45" t="s">
        <v>643</v>
      </c>
      <c r="E355" s="45" t="s">
        <v>258</v>
      </c>
      <c r="F355" s="45" t="s">
        <v>507</v>
      </c>
      <c r="G355" s="76">
        <v>76</v>
      </c>
      <c r="H355" s="76">
        <v>76</v>
      </c>
      <c r="I355" s="76">
        <v>76</v>
      </c>
    </row>
    <row r="356" spans="1:9" ht="15">
      <c r="A356" s="45" t="s">
        <v>622</v>
      </c>
      <c r="B356" s="45" t="s">
        <v>500</v>
      </c>
      <c r="C356" s="45" t="s">
        <v>587</v>
      </c>
      <c r="D356" s="45" t="s">
        <v>643</v>
      </c>
      <c r="E356" s="45" t="s">
        <v>258</v>
      </c>
      <c r="F356" s="45" t="s">
        <v>567</v>
      </c>
      <c r="G356" s="76">
        <v>19542</v>
      </c>
      <c r="H356" s="76">
        <v>21056.802</v>
      </c>
      <c r="I356" s="76">
        <v>19504.061</v>
      </c>
    </row>
    <row r="357" spans="1:9" ht="15">
      <c r="A357" s="230" t="s">
        <v>505</v>
      </c>
      <c r="B357" s="45" t="s">
        <v>500</v>
      </c>
      <c r="C357" s="45" t="s">
        <v>587</v>
      </c>
      <c r="D357" s="45" t="s">
        <v>643</v>
      </c>
      <c r="E357" s="45" t="s">
        <v>258</v>
      </c>
      <c r="F357" s="45" t="s">
        <v>506</v>
      </c>
      <c r="G357" s="76">
        <v>1596</v>
      </c>
      <c r="H357" s="76">
        <v>1600</v>
      </c>
      <c r="I357" s="76">
        <v>1610</v>
      </c>
    </row>
    <row r="358" spans="1:9" ht="27">
      <c r="A358" s="55" t="s">
        <v>234</v>
      </c>
      <c r="B358" s="45" t="s">
        <v>500</v>
      </c>
      <c r="C358" s="45" t="s">
        <v>587</v>
      </c>
      <c r="D358" s="45" t="s">
        <v>643</v>
      </c>
      <c r="E358" s="45" t="s">
        <v>263</v>
      </c>
      <c r="F358" s="45"/>
      <c r="G358" s="76">
        <f>G359</f>
        <v>686</v>
      </c>
      <c r="H358" s="76">
        <f>H359</f>
        <v>686</v>
      </c>
      <c r="I358" s="76">
        <f>I359</f>
        <v>686</v>
      </c>
    </row>
    <row r="359" spans="1:9" ht="40.5">
      <c r="A359" s="45" t="s">
        <v>621</v>
      </c>
      <c r="B359" s="45" t="s">
        <v>500</v>
      </c>
      <c r="C359" s="55" t="s">
        <v>587</v>
      </c>
      <c r="D359" s="45" t="s">
        <v>643</v>
      </c>
      <c r="E359" s="45" t="s">
        <v>263</v>
      </c>
      <c r="F359" s="45" t="s">
        <v>507</v>
      </c>
      <c r="G359" s="76">
        <v>686</v>
      </c>
      <c r="H359" s="76">
        <v>686</v>
      </c>
      <c r="I359" s="76">
        <v>686</v>
      </c>
    </row>
    <row r="360" spans="1:9" ht="35.25" customHeight="1">
      <c r="A360" s="55" t="s">
        <v>235</v>
      </c>
      <c r="B360" s="45" t="s">
        <v>500</v>
      </c>
      <c r="C360" s="45" t="s">
        <v>587</v>
      </c>
      <c r="D360" s="45" t="s">
        <v>643</v>
      </c>
      <c r="E360" s="45" t="s">
        <v>264</v>
      </c>
      <c r="F360" s="45"/>
      <c r="G360" s="76">
        <f>G361</f>
        <v>1000</v>
      </c>
      <c r="H360" s="76">
        <f>H361</f>
        <v>0</v>
      </c>
      <c r="I360" s="76">
        <f>I361</f>
        <v>0</v>
      </c>
    </row>
    <row r="361" spans="1:9" ht="15">
      <c r="A361" s="45" t="s">
        <v>622</v>
      </c>
      <c r="B361" s="55" t="s">
        <v>500</v>
      </c>
      <c r="C361" s="55" t="s">
        <v>587</v>
      </c>
      <c r="D361" s="45" t="s">
        <v>643</v>
      </c>
      <c r="E361" s="45" t="s">
        <v>264</v>
      </c>
      <c r="F361" s="45" t="s">
        <v>567</v>
      </c>
      <c r="G361" s="76">
        <v>1000</v>
      </c>
      <c r="H361" s="76"/>
      <c r="I361" s="76"/>
    </row>
    <row r="362" spans="1:9" ht="40.5" hidden="1">
      <c r="A362" s="55" t="s">
        <v>298</v>
      </c>
      <c r="B362" s="45" t="s">
        <v>500</v>
      </c>
      <c r="C362" s="45" t="s">
        <v>587</v>
      </c>
      <c r="D362" s="45" t="s">
        <v>643</v>
      </c>
      <c r="E362" s="45" t="s">
        <v>265</v>
      </c>
      <c r="F362" s="45"/>
      <c r="G362" s="76">
        <f>G363</f>
        <v>0</v>
      </c>
      <c r="H362" s="76">
        <f>H363</f>
        <v>0</v>
      </c>
      <c r="I362" s="76">
        <f>I363</f>
        <v>0</v>
      </c>
    </row>
    <row r="363" spans="1:9" ht="15" hidden="1">
      <c r="A363" s="45" t="s">
        <v>622</v>
      </c>
      <c r="B363" s="55" t="s">
        <v>500</v>
      </c>
      <c r="C363" s="55" t="s">
        <v>587</v>
      </c>
      <c r="D363" s="45" t="s">
        <v>643</v>
      </c>
      <c r="E363" s="45" t="s">
        <v>265</v>
      </c>
      <c r="F363" s="45" t="s">
        <v>567</v>
      </c>
      <c r="G363" s="76"/>
      <c r="H363" s="76"/>
      <c r="I363" s="76"/>
    </row>
    <row r="364" spans="1:9" ht="40.5">
      <c r="A364" s="249" t="s">
        <v>299</v>
      </c>
      <c r="B364" s="45" t="s">
        <v>500</v>
      </c>
      <c r="C364" s="45" t="s">
        <v>587</v>
      </c>
      <c r="D364" s="55" t="s">
        <v>643</v>
      </c>
      <c r="E364" s="55" t="s">
        <v>266</v>
      </c>
      <c r="F364" s="55"/>
      <c r="G364" s="236">
        <f>G365</f>
        <v>1300</v>
      </c>
      <c r="H364" s="236">
        <f>H365</f>
        <v>1300</v>
      </c>
      <c r="I364" s="236">
        <f>I365</f>
        <v>1300</v>
      </c>
    </row>
    <row r="365" spans="1:9" ht="15">
      <c r="A365" s="45" t="s">
        <v>622</v>
      </c>
      <c r="B365" s="45" t="s">
        <v>500</v>
      </c>
      <c r="C365" s="45" t="s">
        <v>587</v>
      </c>
      <c r="D365" s="45" t="s">
        <v>643</v>
      </c>
      <c r="E365" s="45" t="s">
        <v>266</v>
      </c>
      <c r="F365" s="45" t="s">
        <v>567</v>
      </c>
      <c r="G365" s="76">
        <v>1300</v>
      </c>
      <c r="H365" s="76">
        <v>1300</v>
      </c>
      <c r="I365" s="76">
        <v>1300</v>
      </c>
    </row>
    <row r="366" spans="1:9" ht="30">
      <c r="A366" s="250" t="s">
        <v>674</v>
      </c>
      <c r="B366" s="45" t="s">
        <v>500</v>
      </c>
      <c r="C366" s="45" t="s">
        <v>587</v>
      </c>
      <c r="D366" s="45" t="s">
        <v>643</v>
      </c>
      <c r="E366" s="45" t="s">
        <v>259</v>
      </c>
      <c r="F366" s="45"/>
      <c r="G366" s="236">
        <f>G367</f>
        <v>0</v>
      </c>
      <c r="H366" s="236">
        <f>H367</f>
        <v>0</v>
      </c>
      <c r="I366" s="236">
        <f>I367</f>
        <v>0</v>
      </c>
    </row>
    <row r="367" spans="1:9" ht="15">
      <c r="A367" s="45" t="s">
        <v>611</v>
      </c>
      <c r="B367" s="45" t="s">
        <v>500</v>
      </c>
      <c r="C367" s="45" t="s">
        <v>587</v>
      </c>
      <c r="D367" s="45" t="s">
        <v>628</v>
      </c>
      <c r="E367" s="45" t="s">
        <v>259</v>
      </c>
      <c r="F367" s="45" t="s">
        <v>561</v>
      </c>
      <c r="G367" s="236"/>
      <c r="H367" s="236"/>
      <c r="I367" s="236"/>
    </row>
    <row r="368" spans="1:9" ht="40.5">
      <c r="A368" s="251" t="s">
        <v>230</v>
      </c>
      <c r="B368" s="45" t="s">
        <v>500</v>
      </c>
      <c r="C368" s="45" t="s">
        <v>587</v>
      </c>
      <c r="D368" s="251" t="s">
        <v>643</v>
      </c>
      <c r="E368" s="251" t="s">
        <v>267</v>
      </c>
      <c r="F368" s="251"/>
      <c r="G368" s="236">
        <f>G369</f>
        <v>100</v>
      </c>
      <c r="H368" s="236">
        <f>H369</f>
        <v>0</v>
      </c>
      <c r="I368" s="236">
        <f>I369</f>
        <v>0</v>
      </c>
    </row>
    <row r="369" spans="1:9" ht="27">
      <c r="A369" s="45" t="s">
        <v>622</v>
      </c>
      <c r="B369" s="45" t="s">
        <v>500</v>
      </c>
      <c r="C369" s="45" t="s">
        <v>587</v>
      </c>
      <c r="D369" s="45" t="s">
        <v>643</v>
      </c>
      <c r="E369" s="251" t="s">
        <v>267</v>
      </c>
      <c r="F369" s="45" t="s">
        <v>567</v>
      </c>
      <c r="G369" s="236">
        <v>100</v>
      </c>
      <c r="H369" s="236"/>
      <c r="I369" s="236"/>
    </row>
    <row r="370" spans="1:9" ht="42.75">
      <c r="A370" s="228" t="s">
        <v>270</v>
      </c>
      <c r="B370" s="47" t="s">
        <v>500</v>
      </c>
      <c r="C370" s="47" t="s">
        <v>587</v>
      </c>
      <c r="D370" s="47" t="s">
        <v>643</v>
      </c>
      <c r="E370" s="47" t="s">
        <v>478</v>
      </c>
      <c r="F370" s="47"/>
      <c r="G370" s="229">
        <f>G371</f>
        <v>4551</v>
      </c>
      <c r="H370" s="229">
        <f>H371</f>
        <v>4734.429</v>
      </c>
      <c r="I370" s="229">
        <f>I371</f>
        <v>4883.651</v>
      </c>
    </row>
    <row r="371" spans="1:9" ht="22.5" customHeight="1">
      <c r="A371" s="45" t="s">
        <v>218</v>
      </c>
      <c r="B371" s="55" t="s">
        <v>500</v>
      </c>
      <c r="C371" s="55" t="s">
        <v>587</v>
      </c>
      <c r="D371" s="45" t="s">
        <v>643</v>
      </c>
      <c r="E371" s="45" t="s">
        <v>271</v>
      </c>
      <c r="F371" s="45"/>
      <c r="G371" s="76">
        <f>G372+G373</f>
        <v>4551</v>
      </c>
      <c r="H371" s="76">
        <f>H372+H373</f>
        <v>4734.429</v>
      </c>
      <c r="I371" s="76">
        <f>I372+I373</f>
        <v>4883.651</v>
      </c>
    </row>
    <row r="372" spans="1:9" ht="40.5">
      <c r="A372" s="45" t="s">
        <v>621</v>
      </c>
      <c r="B372" s="45" t="s">
        <v>500</v>
      </c>
      <c r="C372" s="45" t="s">
        <v>587</v>
      </c>
      <c r="D372" s="45" t="s">
        <v>643</v>
      </c>
      <c r="E372" s="45" t="s">
        <v>271</v>
      </c>
      <c r="F372" s="45" t="s">
        <v>507</v>
      </c>
      <c r="G372" s="76">
        <v>4067</v>
      </c>
      <c r="H372" s="76">
        <v>4250</v>
      </c>
      <c r="I372" s="76">
        <v>4400</v>
      </c>
    </row>
    <row r="373" spans="1:9" ht="15">
      <c r="A373" s="45" t="s">
        <v>622</v>
      </c>
      <c r="B373" s="45" t="s">
        <v>500</v>
      </c>
      <c r="C373" s="45" t="s">
        <v>587</v>
      </c>
      <c r="D373" s="45" t="s">
        <v>643</v>
      </c>
      <c r="E373" s="45" t="s">
        <v>271</v>
      </c>
      <c r="F373" s="45" t="s">
        <v>567</v>
      </c>
      <c r="G373" s="76">
        <v>484</v>
      </c>
      <c r="H373" s="76">
        <v>484.429</v>
      </c>
      <c r="I373" s="76">
        <v>483.651</v>
      </c>
    </row>
    <row r="374" spans="1:9" ht="59.25" customHeight="1">
      <c r="A374" s="87" t="s">
        <v>160</v>
      </c>
      <c r="B374" s="47" t="s">
        <v>500</v>
      </c>
      <c r="C374" s="47" t="s">
        <v>587</v>
      </c>
      <c r="D374" s="47" t="s">
        <v>643</v>
      </c>
      <c r="E374" s="47" t="s">
        <v>274</v>
      </c>
      <c r="F374" s="47"/>
      <c r="G374" s="229">
        <f>G375</f>
        <v>266</v>
      </c>
      <c r="H374" s="229">
        <f aca="true" t="shared" si="39" ref="H374:I376">H375</f>
        <v>0</v>
      </c>
      <c r="I374" s="229">
        <f t="shared" si="39"/>
        <v>0</v>
      </c>
    </row>
    <row r="375" spans="1:9" ht="66.75" customHeight="1">
      <c r="A375" s="325" t="s">
        <v>272</v>
      </c>
      <c r="B375" s="47" t="s">
        <v>500</v>
      </c>
      <c r="C375" s="47" t="s">
        <v>587</v>
      </c>
      <c r="D375" s="47" t="s">
        <v>643</v>
      </c>
      <c r="E375" s="47" t="s">
        <v>92</v>
      </c>
      <c r="F375" s="47"/>
      <c r="G375" s="229">
        <f>G376</f>
        <v>266</v>
      </c>
      <c r="H375" s="229">
        <f t="shared" si="39"/>
        <v>0</v>
      </c>
      <c r="I375" s="229">
        <f t="shared" si="39"/>
        <v>0</v>
      </c>
    </row>
    <row r="376" spans="1:9" ht="15.75" customHeight="1">
      <c r="A376" s="45" t="s">
        <v>296</v>
      </c>
      <c r="B376" s="45" t="s">
        <v>500</v>
      </c>
      <c r="C376" s="45" t="s">
        <v>587</v>
      </c>
      <c r="D376" s="45" t="s">
        <v>643</v>
      </c>
      <c r="E376" s="45" t="s">
        <v>273</v>
      </c>
      <c r="F376" s="45"/>
      <c r="G376" s="76">
        <f>G377</f>
        <v>266</v>
      </c>
      <c r="H376" s="76">
        <f t="shared" si="39"/>
        <v>0</v>
      </c>
      <c r="I376" s="76">
        <f t="shared" si="39"/>
        <v>0</v>
      </c>
    </row>
    <row r="377" spans="1:9" ht="15">
      <c r="A377" s="45" t="s">
        <v>566</v>
      </c>
      <c r="B377" s="45" t="s">
        <v>500</v>
      </c>
      <c r="C377" s="45" t="s">
        <v>587</v>
      </c>
      <c r="D377" s="45" t="s">
        <v>643</v>
      </c>
      <c r="E377" s="45" t="s">
        <v>273</v>
      </c>
      <c r="F377" s="45" t="s">
        <v>302</v>
      </c>
      <c r="G377" s="77">
        <v>266</v>
      </c>
      <c r="H377" s="77"/>
      <c r="I377" s="77"/>
    </row>
    <row r="378" spans="1:9" ht="42.75">
      <c r="A378" s="228" t="s">
        <v>141</v>
      </c>
      <c r="B378" s="45" t="s">
        <v>500</v>
      </c>
      <c r="C378" s="47" t="s">
        <v>587</v>
      </c>
      <c r="D378" s="47" t="s">
        <v>643</v>
      </c>
      <c r="E378" s="47" t="s">
        <v>380</v>
      </c>
      <c r="F378" s="47"/>
      <c r="G378" s="82">
        <f>G379</f>
        <v>20</v>
      </c>
      <c r="H378" s="82">
        <f aca="true" t="shared" si="40" ref="H378:I380">H379</f>
        <v>20</v>
      </c>
      <c r="I378" s="82">
        <f t="shared" si="40"/>
        <v>20</v>
      </c>
    </row>
    <row r="379" spans="1:9" ht="54">
      <c r="A379" s="45" t="s">
        <v>675</v>
      </c>
      <c r="B379" s="45" t="s">
        <v>500</v>
      </c>
      <c r="C379" s="45" t="s">
        <v>587</v>
      </c>
      <c r="D379" s="45" t="s">
        <v>643</v>
      </c>
      <c r="E379" s="45" t="s">
        <v>145</v>
      </c>
      <c r="F379" s="45"/>
      <c r="G379" s="77">
        <f>G380</f>
        <v>20</v>
      </c>
      <c r="H379" s="77">
        <f t="shared" si="40"/>
        <v>20</v>
      </c>
      <c r="I379" s="77">
        <f t="shared" si="40"/>
        <v>20</v>
      </c>
    </row>
    <row r="380" spans="1:9" ht="31.5">
      <c r="A380" s="255" t="s">
        <v>143</v>
      </c>
      <c r="B380" s="45" t="s">
        <v>500</v>
      </c>
      <c r="C380" s="45" t="s">
        <v>587</v>
      </c>
      <c r="D380" s="45" t="s">
        <v>643</v>
      </c>
      <c r="E380" s="45" t="s">
        <v>144</v>
      </c>
      <c r="F380" s="45"/>
      <c r="G380" s="77">
        <f>G381</f>
        <v>20</v>
      </c>
      <c r="H380" s="77">
        <f t="shared" si="40"/>
        <v>20</v>
      </c>
      <c r="I380" s="77">
        <f t="shared" si="40"/>
        <v>20</v>
      </c>
    </row>
    <row r="381" spans="1:9" ht="15">
      <c r="A381" s="45" t="s">
        <v>566</v>
      </c>
      <c r="B381" s="45" t="s">
        <v>500</v>
      </c>
      <c r="C381" s="45" t="s">
        <v>587</v>
      </c>
      <c r="D381" s="45" t="s">
        <v>643</v>
      </c>
      <c r="E381" s="45" t="s">
        <v>144</v>
      </c>
      <c r="F381" s="45" t="s">
        <v>302</v>
      </c>
      <c r="G381" s="77">
        <v>20</v>
      </c>
      <c r="H381" s="77">
        <v>20</v>
      </c>
      <c r="I381" s="77">
        <v>20</v>
      </c>
    </row>
    <row r="382" spans="1:9" ht="28.5">
      <c r="A382" s="238" t="s">
        <v>287</v>
      </c>
      <c r="B382" s="47" t="s">
        <v>500</v>
      </c>
      <c r="C382" s="47" t="s">
        <v>587</v>
      </c>
      <c r="D382" s="47" t="s">
        <v>643</v>
      </c>
      <c r="E382" s="47" t="s">
        <v>251</v>
      </c>
      <c r="F382" s="47"/>
      <c r="G382" s="78">
        <f aca="true" t="shared" si="41" ref="G382:I384">G383</f>
        <v>10</v>
      </c>
      <c r="H382" s="78">
        <f t="shared" si="41"/>
        <v>0</v>
      </c>
      <c r="I382" s="78">
        <f t="shared" si="41"/>
        <v>0</v>
      </c>
    </row>
    <row r="383" spans="1:9" ht="41.25">
      <c r="A383" s="350" t="s">
        <v>676</v>
      </c>
      <c r="B383" s="47" t="s">
        <v>500</v>
      </c>
      <c r="C383" s="45" t="s">
        <v>587</v>
      </c>
      <c r="D383" s="45" t="s">
        <v>643</v>
      </c>
      <c r="E383" s="45" t="s">
        <v>396</v>
      </c>
      <c r="F383" s="45"/>
      <c r="G383" s="76">
        <f t="shared" si="41"/>
        <v>10</v>
      </c>
      <c r="H383" s="76">
        <f t="shared" si="41"/>
        <v>0</v>
      </c>
      <c r="I383" s="76">
        <f t="shared" si="41"/>
        <v>0</v>
      </c>
    </row>
    <row r="384" spans="1:9" ht="26.25" customHeight="1">
      <c r="A384" s="116" t="s">
        <v>177</v>
      </c>
      <c r="B384" s="45" t="s">
        <v>500</v>
      </c>
      <c r="C384" s="45" t="s">
        <v>587</v>
      </c>
      <c r="D384" s="45" t="s">
        <v>643</v>
      </c>
      <c r="E384" s="45" t="s">
        <v>182</v>
      </c>
      <c r="F384" s="45"/>
      <c r="G384" s="76">
        <f t="shared" si="41"/>
        <v>10</v>
      </c>
      <c r="H384" s="76">
        <f t="shared" si="41"/>
        <v>0</v>
      </c>
      <c r="I384" s="76">
        <f t="shared" si="41"/>
        <v>0</v>
      </c>
    </row>
    <row r="385" spans="1:9" ht="15">
      <c r="A385" s="45" t="s">
        <v>622</v>
      </c>
      <c r="B385" s="45" t="s">
        <v>500</v>
      </c>
      <c r="C385" s="45" t="s">
        <v>587</v>
      </c>
      <c r="D385" s="45" t="s">
        <v>643</v>
      </c>
      <c r="E385" s="45" t="s">
        <v>182</v>
      </c>
      <c r="F385" s="45" t="s">
        <v>567</v>
      </c>
      <c r="G385" s="77">
        <v>10</v>
      </c>
      <c r="H385" s="77"/>
      <c r="I385" s="77"/>
    </row>
    <row r="386" spans="1:9" ht="27.75">
      <c r="A386" s="225" t="s">
        <v>107</v>
      </c>
      <c r="B386" s="49" t="s">
        <v>500</v>
      </c>
      <c r="C386" s="49" t="s">
        <v>587</v>
      </c>
      <c r="D386" s="49" t="s">
        <v>643</v>
      </c>
      <c r="E386" s="49" t="s">
        <v>242</v>
      </c>
      <c r="F386" s="49"/>
      <c r="G386" s="59">
        <f>G387</f>
        <v>100</v>
      </c>
      <c r="H386" s="59">
        <f aca="true" t="shared" si="42" ref="H386:I388">H387</f>
        <v>100</v>
      </c>
      <c r="I386" s="59">
        <f t="shared" si="42"/>
        <v>0</v>
      </c>
    </row>
    <row r="387" spans="1:9" ht="41.25">
      <c r="A387" s="227" t="s">
        <v>400</v>
      </c>
      <c r="B387" s="45" t="s">
        <v>500</v>
      </c>
      <c r="C387" s="45" t="s">
        <v>587</v>
      </c>
      <c r="D387" s="45" t="s">
        <v>643</v>
      </c>
      <c r="E387" s="45" t="s">
        <v>89</v>
      </c>
      <c r="F387" s="45"/>
      <c r="G387" s="53">
        <f>G388</f>
        <v>100</v>
      </c>
      <c r="H387" s="53">
        <f t="shared" si="42"/>
        <v>100</v>
      </c>
      <c r="I387" s="53">
        <f t="shared" si="42"/>
        <v>0</v>
      </c>
    </row>
    <row r="388" spans="1:9" ht="15">
      <c r="A388" s="45" t="s">
        <v>178</v>
      </c>
      <c r="B388" s="45" t="s">
        <v>500</v>
      </c>
      <c r="C388" s="45" t="s">
        <v>587</v>
      </c>
      <c r="D388" s="45" t="s">
        <v>643</v>
      </c>
      <c r="E388" s="45" t="s">
        <v>192</v>
      </c>
      <c r="F388" s="45"/>
      <c r="G388" s="53">
        <f>G389</f>
        <v>100</v>
      </c>
      <c r="H388" s="53">
        <f t="shared" si="42"/>
        <v>100</v>
      </c>
      <c r="I388" s="53">
        <f t="shared" si="42"/>
        <v>0</v>
      </c>
    </row>
    <row r="389" spans="1:9" ht="15">
      <c r="A389" s="45" t="s">
        <v>622</v>
      </c>
      <c r="B389" s="45" t="s">
        <v>500</v>
      </c>
      <c r="C389" s="45" t="s">
        <v>587</v>
      </c>
      <c r="D389" s="45" t="s">
        <v>643</v>
      </c>
      <c r="E389" s="45" t="s">
        <v>192</v>
      </c>
      <c r="F389" s="45" t="s">
        <v>567</v>
      </c>
      <c r="G389" s="53">
        <v>100</v>
      </c>
      <c r="H389" s="53">
        <v>100</v>
      </c>
      <c r="I389" s="53"/>
    </row>
    <row r="390" spans="1:9" ht="28.5">
      <c r="A390" s="225" t="s">
        <v>214</v>
      </c>
      <c r="B390" s="49" t="s">
        <v>500</v>
      </c>
      <c r="C390" s="49" t="s">
        <v>587</v>
      </c>
      <c r="D390" s="49" t="s">
        <v>643</v>
      </c>
      <c r="E390" s="47" t="s">
        <v>137</v>
      </c>
      <c r="F390" s="47"/>
      <c r="G390" s="240">
        <f aca="true" t="shared" si="43" ref="G390:I392">G391</f>
        <v>7.5</v>
      </c>
      <c r="H390" s="240">
        <f t="shared" si="43"/>
        <v>0</v>
      </c>
      <c r="I390" s="240">
        <f t="shared" si="43"/>
        <v>0</v>
      </c>
    </row>
    <row r="391" spans="1:9" ht="45.75" customHeight="1">
      <c r="A391" s="279" t="s">
        <v>664</v>
      </c>
      <c r="B391" s="45" t="s">
        <v>500</v>
      </c>
      <c r="C391" s="45" t="s">
        <v>587</v>
      </c>
      <c r="D391" s="45" t="s">
        <v>643</v>
      </c>
      <c r="E391" s="45" t="s">
        <v>139</v>
      </c>
      <c r="F391" s="45"/>
      <c r="G391" s="53">
        <f t="shared" si="43"/>
        <v>7.5</v>
      </c>
      <c r="H391" s="240">
        <f t="shared" si="43"/>
        <v>0</v>
      </c>
      <c r="I391" s="240">
        <f t="shared" si="43"/>
        <v>0</v>
      </c>
    </row>
    <row r="392" spans="1:9" ht="15">
      <c r="A392" s="224" t="s">
        <v>215</v>
      </c>
      <c r="B392" s="45" t="s">
        <v>500</v>
      </c>
      <c r="C392" s="45" t="s">
        <v>587</v>
      </c>
      <c r="D392" s="45" t="s">
        <v>643</v>
      </c>
      <c r="E392" s="224" t="s">
        <v>668</v>
      </c>
      <c r="F392" s="224"/>
      <c r="G392" s="77">
        <f t="shared" si="43"/>
        <v>7.5</v>
      </c>
      <c r="H392" s="77">
        <f t="shared" si="43"/>
        <v>0</v>
      </c>
      <c r="I392" s="77">
        <f t="shared" si="43"/>
        <v>0</v>
      </c>
    </row>
    <row r="393" spans="1:9" ht="15">
      <c r="A393" s="45" t="s">
        <v>622</v>
      </c>
      <c r="B393" s="45" t="s">
        <v>500</v>
      </c>
      <c r="C393" s="45" t="s">
        <v>587</v>
      </c>
      <c r="D393" s="45" t="s">
        <v>643</v>
      </c>
      <c r="E393" s="224" t="s">
        <v>668</v>
      </c>
      <c r="F393" s="45"/>
      <c r="G393" s="53">
        <v>7.5</v>
      </c>
      <c r="H393" s="53"/>
      <c r="I393" s="53"/>
    </row>
    <row r="394" spans="1:9" ht="26.25" customHeight="1">
      <c r="A394" s="231" t="s">
        <v>27</v>
      </c>
      <c r="B394" s="49" t="s">
        <v>500</v>
      </c>
      <c r="C394" s="47" t="s">
        <v>587</v>
      </c>
      <c r="D394" s="47" t="s">
        <v>643</v>
      </c>
      <c r="E394" s="47" t="s">
        <v>28</v>
      </c>
      <c r="F394" s="45"/>
      <c r="G394" s="50">
        <f>G395</f>
        <v>1500</v>
      </c>
      <c r="H394" s="50">
        <f aca="true" t="shared" si="44" ref="H394:I396">H395</f>
        <v>1600</v>
      </c>
      <c r="I394" s="50">
        <f t="shared" si="44"/>
        <v>1700</v>
      </c>
    </row>
    <row r="395" spans="1:9" ht="27.75">
      <c r="A395" s="256" t="s">
        <v>29</v>
      </c>
      <c r="B395" s="45" t="s">
        <v>500</v>
      </c>
      <c r="C395" s="45" t="s">
        <v>587</v>
      </c>
      <c r="D395" s="45" t="s">
        <v>643</v>
      </c>
      <c r="E395" s="45" t="s">
        <v>30</v>
      </c>
      <c r="F395" s="49"/>
      <c r="G395" s="46">
        <f>G396</f>
        <v>1500</v>
      </c>
      <c r="H395" s="46">
        <f t="shared" si="44"/>
        <v>1600</v>
      </c>
      <c r="I395" s="46">
        <f t="shared" si="44"/>
        <v>1700</v>
      </c>
    </row>
    <row r="396" spans="1:9" ht="27">
      <c r="A396" s="45" t="s">
        <v>303</v>
      </c>
      <c r="B396" s="45" t="s">
        <v>500</v>
      </c>
      <c r="C396" s="45" t="s">
        <v>587</v>
      </c>
      <c r="D396" s="45" t="s">
        <v>643</v>
      </c>
      <c r="E396" s="45" t="s">
        <v>31</v>
      </c>
      <c r="F396" s="45"/>
      <c r="G396" s="53">
        <f>G397</f>
        <v>1500</v>
      </c>
      <c r="H396" s="53">
        <f t="shared" si="44"/>
        <v>1600</v>
      </c>
      <c r="I396" s="53">
        <f t="shared" si="44"/>
        <v>1700</v>
      </c>
    </row>
    <row r="397" spans="1:9" ht="15">
      <c r="A397" s="45" t="s">
        <v>622</v>
      </c>
      <c r="B397" s="45" t="s">
        <v>500</v>
      </c>
      <c r="C397" s="45" t="s">
        <v>587</v>
      </c>
      <c r="D397" s="45" t="s">
        <v>643</v>
      </c>
      <c r="E397" s="45" t="s">
        <v>31</v>
      </c>
      <c r="F397" s="45" t="s">
        <v>567</v>
      </c>
      <c r="G397" s="53">
        <v>1500</v>
      </c>
      <c r="H397" s="53">
        <v>1600</v>
      </c>
      <c r="I397" s="53">
        <v>1700</v>
      </c>
    </row>
    <row r="398" spans="1:9" ht="21" customHeight="1">
      <c r="A398" s="49" t="s">
        <v>580</v>
      </c>
      <c r="B398" s="49" t="s">
        <v>500</v>
      </c>
      <c r="C398" s="49" t="s">
        <v>587</v>
      </c>
      <c r="D398" s="49" t="s">
        <v>589</v>
      </c>
      <c r="E398" s="45"/>
      <c r="F398" s="45"/>
      <c r="G398" s="50">
        <f>G399+G407</f>
        <v>5546.966</v>
      </c>
      <c r="H398" s="50">
        <f>H399+H407</f>
        <v>5546.966</v>
      </c>
      <c r="I398" s="50">
        <f>I399+I407</f>
        <v>5146.966</v>
      </c>
    </row>
    <row r="399" spans="1:9" ht="31.5">
      <c r="A399" s="253" t="s">
        <v>136</v>
      </c>
      <c r="B399" s="47" t="s">
        <v>500</v>
      </c>
      <c r="C399" s="113" t="s">
        <v>297</v>
      </c>
      <c r="D399" s="113" t="s">
        <v>589</v>
      </c>
      <c r="E399" s="113" t="s">
        <v>476</v>
      </c>
      <c r="F399" s="116"/>
      <c r="G399" s="39">
        <f>G400</f>
        <v>5146.966</v>
      </c>
      <c r="H399" s="39">
        <f>H400</f>
        <v>5146.966</v>
      </c>
      <c r="I399" s="39">
        <f>I400</f>
        <v>5146.966</v>
      </c>
    </row>
    <row r="400" spans="1:9" ht="42.75">
      <c r="A400" s="288" t="s">
        <v>42</v>
      </c>
      <c r="B400" s="45" t="s">
        <v>500</v>
      </c>
      <c r="C400" s="116" t="s">
        <v>587</v>
      </c>
      <c r="D400" s="116" t="s">
        <v>589</v>
      </c>
      <c r="E400" s="116" t="s">
        <v>477</v>
      </c>
      <c r="F400" s="116"/>
      <c r="G400" s="39">
        <f>G401+G403</f>
        <v>5146.966</v>
      </c>
      <c r="H400" s="39">
        <f>H401+H403</f>
        <v>5146.966</v>
      </c>
      <c r="I400" s="39">
        <f>I401+I403</f>
        <v>5146.966</v>
      </c>
    </row>
    <row r="401" spans="1:9" ht="27.75">
      <c r="A401" s="161" t="s">
        <v>229</v>
      </c>
      <c r="B401" s="45" t="s">
        <v>500</v>
      </c>
      <c r="C401" s="116" t="s">
        <v>297</v>
      </c>
      <c r="D401" s="116" t="s">
        <v>589</v>
      </c>
      <c r="E401" s="116" t="s">
        <v>43</v>
      </c>
      <c r="F401" s="116"/>
      <c r="G401" s="39">
        <f>G402</f>
        <v>18.966</v>
      </c>
      <c r="H401" s="39">
        <f>H402</f>
        <v>18.966</v>
      </c>
      <c r="I401" s="39">
        <f>I402</f>
        <v>18.966</v>
      </c>
    </row>
    <row r="402" spans="1:9" ht="40.5">
      <c r="A402" s="116" t="s">
        <v>621</v>
      </c>
      <c r="B402" s="45" t="s">
        <v>500</v>
      </c>
      <c r="C402" s="116" t="s">
        <v>297</v>
      </c>
      <c r="D402" s="116" t="s">
        <v>589</v>
      </c>
      <c r="E402" s="116" t="s">
        <v>43</v>
      </c>
      <c r="F402" s="116" t="s">
        <v>507</v>
      </c>
      <c r="G402" s="39">
        <v>18.966</v>
      </c>
      <c r="H402" s="39">
        <v>18.966</v>
      </c>
      <c r="I402" s="39">
        <v>18.966</v>
      </c>
    </row>
    <row r="403" spans="1:9" ht="27">
      <c r="A403" s="45" t="s">
        <v>303</v>
      </c>
      <c r="B403" s="45" t="s">
        <v>500</v>
      </c>
      <c r="C403" s="45" t="s">
        <v>587</v>
      </c>
      <c r="D403" s="45" t="s">
        <v>589</v>
      </c>
      <c r="E403" s="45" t="s">
        <v>44</v>
      </c>
      <c r="F403" s="45"/>
      <c r="G403" s="76">
        <f>G404+G405+G406</f>
        <v>5128</v>
      </c>
      <c r="H403" s="46">
        <f>H404+H405+H406</f>
        <v>5128</v>
      </c>
      <c r="I403" s="46">
        <f>I404+I405+I406</f>
        <v>5128</v>
      </c>
    </row>
    <row r="404" spans="1:9" ht="40.5">
      <c r="A404" s="45" t="s">
        <v>621</v>
      </c>
      <c r="B404" s="45" t="s">
        <v>500</v>
      </c>
      <c r="C404" s="45" t="s">
        <v>587</v>
      </c>
      <c r="D404" s="45" t="s">
        <v>589</v>
      </c>
      <c r="E404" s="45" t="s">
        <v>44</v>
      </c>
      <c r="F404" s="45" t="s">
        <v>507</v>
      </c>
      <c r="G404" s="76">
        <v>4924</v>
      </c>
      <c r="H404" s="76">
        <v>4924</v>
      </c>
      <c r="I404" s="76">
        <v>4924</v>
      </c>
    </row>
    <row r="405" spans="1:9" ht="15">
      <c r="A405" s="45" t="s">
        <v>622</v>
      </c>
      <c r="B405" s="45" t="s">
        <v>500</v>
      </c>
      <c r="C405" s="45" t="s">
        <v>587</v>
      </c>
      <c r="D405" s="45" t="s">
        <v>589</v>
      </c>
      <c r="E405" s="45" t="s">
        <v>44</v>
      </c>
      <c r="F405" s="45" t="s">
        <v>567</v>
      </c>
      <c r="G405" s="76">
        <v>202</v>
      </c>
      <c r="H405" s="76">
        <v>202</v>
      </c>
      <c r="I405" s="76">
        <v>202</v>
      </c>
    </row>
    <row r="406" spans="1:9" ht="15">
      <c r="A406" s="45" t="s">
        <v>505</v>
      </c>
      <c r="B406" s="45" t="s">
        <v>500</v>
      </c>
      <c r="C406" s="45" t="s">
        <v>587</v>
      </c>
      <c r="D406" s="45" t="s">
        <v>589</v>
      </c>
      <c r="E406" s="45" t="s">
        <v>44</v>
      </c>
      <c r="F406" s="45" t="s">
        <v>506</v>
      </c>
      <c r="G406" s="76">
        <v>2</v>
      </c>
      <c r="H406" s="76">
        <v>2</v>
      </c>
      <c r="I406" s="76">
        <v>2</v>
      </c>
    </row>
    <row r="407" spans="1:9" ht="40.5">
      <c r="A407" s="257" t="s">
        <v>470</v>
      </c>
      <c r="B407" s="47" t="s">
        <v>500</v>
      </c>
      <c r="C407" s="49" t="s">
        <v>587</v>
      </c>
      <c r="D407" s="49" t="s">
        <v>589</v>
      </c>
      <c r="E407" s="47" t="s">
        <v>406</v>
      </c>
      <c r="F407" s="47"/>
      <c r="G407" s="48">
        <f aca="true" t="shared" si="45" ref="G407:I409">G408</f>
        <v>400</v>
      </c>
      <c r="H407" s="48">
        <f t="shared" si="45"/>
        <v>400</v>
      </c>
      <c r="I407" s="48">
        <f t="shared" si="45"/>
        <v>0</v>
      </c>
    </row>
    <row r="408" spans="1:9" ht="68.25">
      <c r="A408" s="227" t="s">
        <v>409</v>
      </c>
      <c r="B408" s="47" t="s">
        <v>500</v>
      </c>
      <c r="C408" s="45" t="s">
        <v>587</v>
      </c>
      <c r="D408" s="45" t="s">
        <v>589</v>
      </c>
      <c r="E408" s="45" t="s">
        <v>109</v>
      </c>
      <c r="F408" s="45"/>
      <c r="G408" s="46">
        <f t="shared" si="45"/>
        <v>400</v>
      </c>
      <c r="H408" s="46">
        <f t="shared" si="45"/>
        <v>400</v>
      </c>
      <c r="I408" s="46">
        <f t="shared" si="45"/>
        <v>0</v>
      </c>
    </row>
    <row r="409" spans="1:9" ht="15">
      <c r="A409" s="274" t="s">
        <v>358</v>
      </c>
      <c r="B409" s="45" t="s">
        <v>500</v>
      </c>
      <c r="C409" s="45" t="s">
        <v>587</v>
      </c>
      <c r="D409" s="45" t="s">
        <v>589</v>
      </c>
      <c r="E409" s="45" t="s">
        <v>416</v>
      </c>
      <c r="F409" s="45"/>
      <c r="G409" s="46">
        <f t="shared" si="45"/>
        <v>400</v>
      </c>
      <c r="H409" s="46">
        <f t="shared" si="45"/>
        <v>400</v>
      </c>
      <c r="I409" s="46">
        <f t="shared" si="45"/>
        <v>0</v>
      </c>
    </row>
    <row r="410" spans="1:9" ht="15">
      <c r="A410" s="45" t="s">
        <v>622</v>
      </c>
      <c r="B410" s="45" t="s">
        <v>500</v>
      </c>
      <c r="C410" s="45" t="s">
        <v>587</v>
      </c>
      <c r="D410" s="45" t="s">
        <v>589</v>
      </c>
      <c r="E410" s="45" t="s">
        <v>416</v>
      </c>
      <c r="F410" s="45" t="s">
        <v>567</v>
      </c>
      <c r="G410" s="54">
        <v>400</v>
      </c>
      <c r="H410" s="54">
        <v>400</v>
      </c>
      <c r="I410" s="54"/>
    </row>
    <row r="411" spans="1:9" ht="15">
      <c r="A411" s="67" t="s">
        <v>596</v>
      </c>
      <c r="B411" s="49" t="s">
        <v>500</v>
      </c>
      <c r="C411" s="49">
        <v>10</v>
      </c>
      <c r="D411" s="45"/>
      <c r="E411" s="45"/>
      <c r="F411" s="45"/>
      <c r="G411" s="59">
        <f>G412+G417</f>
        <v>16104.761999999999</v>
      </c>
      <c r="H411" s="59">
        <f>H412+H417</f>
        <v>16121.289999999999</v>
      </c>
      <c r="I411" s="59">
        <f>I412+I417</f>
        <v>16052.92</v>
      </c>
    </row>
    <row r="412" spans="1:9" ht="15">
      <c r="A412" s="67" t="s">
        <v>599</v>
      </c>
      <c r="B412" s="49" t="s">
        <v>500</v>
      </c>
      <c r="C412" s="49">
        <v>10</v>
      </c>
      <c r="D412" s="49" t="s">
        <v>583</v>
      </c>
      <c r="E412" s="49"/>
      <c r="F412" s="49"/>
      <c r="G412" s="50">
        <f>G413</f>
        <v>8801.926</v>
      </c>
      <c r="H412" s="50">
        <f>H413</f>
        <v>8801.926</v>
      </c>
      <c r="I412" s="50">
        <f>I413</f>
        <v>8801.926</v>
      </c>
    </row>
    <row r="413" spans="1:9" ht="31.5">
      <c r="A413" s="312" t="s">
        <v>136</v>
      </c>
      <c r="B413" s="113" t="s">
        <v>500</v>
      </c>
      <c r="C413" s="113">
        <v>10</v>
      </c>
      <c r="D413" s="113" t="s">
        <v>583</v>
      </c>
      <c r="E413" s="113" t="s">
        <v>476</v>
      </c>
      <c r="F413" s="113"/>
      <c r="G413" s="44">
        <f aca="true" t="shared" si="46" ref="G413:I415">G414</f>
        <v>8801.926</v>
      </c>
      <c r="H413" s="44">
        <f t="shared" si="46"/>
        <v>8801.926</v>
      </c>
      <c r="I413" s="44">
        <f t="shared" si="46"/>
        <v>8801.926</v>
      </c>
    </row>
    <row r="414" spans="1:9" ht="42.75">
      <c r="A414" s="288" t="s">
        <v>42</v>
      </c>
      <c r="B414" s="116" t="s">
        <v>500</v>
      </c>
      <c r="C414" s="116">
        <v>10</v>
      </c>
      <c r="D414" s="116" t="s">
        <v>583</v>
      </c>
      <c r="E414" s="116" t="s">
        <v>477</v>
      </c>
      <c r="F414" s="116"/>
      <c r="G414" s="39">
        <f t="shared" si="46"/>
        <v>8801.926</v>
      </c>
      <c r="H414" s="39">
        <f t="shared" si="46"/>
        <v>8801.926</v>
      </c>
      <c r="I414" s="39">
        <f t="shared" si="46"/>
        <v>8801.926</v>
      </c>
    </row>
    <row r="415" spans="1:9" ht="54.75">
      <c r="A415" s="118" t="s">
        <v>233</v>
      </c>
      <c r="B415" s="116" t="s">
        <v>500</v>
      </c>
      <c r="C415" s="116">
        <v>10</v>
      </c>
      <c r="D415" s="116" t="s">
        <v>583</v>
      </c>
      <c r="E415" s="118" t="s">
        <v>574</v>
      </c>
      <c r="F415" s="116"/>
      <c r="G415" s="39">
        <f t="shared" si="46"/>
        <v>8801.926</v>
      </c>
      <c r="H415" s="39">
        <f t="shared" si="46"/>
        <v>8801.926</v>
      </c>
      <c r="I415" s="39">
        <f t="shared" si="46"/>
        <v>8801.926</v>
      </c>
    </row>
    <row r="416" spans="1:9" ht="15">
      <c r="A416" s="116" t="s">
        <v>645</v>
      </c>
      <c r="B416" s="116" t="s">
        <v>500</v>
      </c>
      <c r="C416" s="116" t="s">
        <v>503</v>
      </c>
      <c r="D416" s="116" t="s">
        <v>583</v>
      </c>
      <c r="E416" s="116" t="s">
        <v>574</v>
      </c>
      <c r="F416" s="116" t="s">
        <v>504</v>
      </c>
      <c r="G416" s="36">
        <v>8801.926</v>
      </c>
      <c r="H416" s="36">
        <v>8801.926</v>
      </c>
      <c r="I416" s="36">
        <v>8801.926</v>
      </c>
    </row>
    <row r="417" spans="1:9" ht="15">
      <c r="A417" s="49" t="s">
        <v>603</v>
      </c>
      <c r="B417" s="49" t="s">
        <v>500</v>
      </c>
      <c r="C417" s="49">
        <v>10</v>
      </c>
      <c r="D417" s="49" t="s">
        <v>584</v>
      </c>
      <c r="E417" s="49"/>
      <c r="F417" s="49"/>
      <c r="G417" s="50">
        <f>G422+G418</f>
        <v>7302.835999999999</v>
      </c>
      <c r="H417" s="50">
        <f>H422+H418</f>
        <v>7319.364</v>
      </c>
      <c r="I417" s="50">
        <f>I422+I418</f>
        <v>7250.994000000001</v>
      </c>
    </row>
    <row r="418" spans="1:9" ht="31.5">
      <c r="A418" s="312" t="s">
        <v>136</v>
      </c>
      <c r="B418" s="49" t="s">
        <v>500</v>
      </c>
      <c r="C418" s="126" t="s">
        <v>503</v>
      </c>
      <c r="D418" s="126" t="s">
        <v>584</v>
      </c>
      <c r="E418" s="126" t="s">
        <v>476</v>
      </c>
      <c r="F418" s="126"/>
      <c r="G418" s="41">
        <f>G419</f>
        <v>1671.886</v>
      </c>
      <c r="H418" s="41">
        <f aca="true" t="shared" si="47" ref="H418:I420">H419</f>
        <v>1671.886</v>
      </c>
      <c r="I418" s="41">
        <f t="shared" si="47"/>
        <v>1671.886</v>
      </c>
    </row>
    <row r="419" spans="1:9" ht="42.75">
      <c r="A419" s="288" t="s">
        <v>262</v>
      </c>
      <c r="B419" s="45" t="s">
        <v>500</v>
      </c>
      <c r="C419" s="113" t="s">
        <v>503</v>
      </c>
      <c r="D419" s="113" t="s">
        <v>584</v>
      </c>
      <c r="E419" s="113" t="s">
        <v>257</v>
      </c>
      <c r="F419" s="113"/>
      <c r="G419" s="44">
        <f>G420</f>
        <v>1671.886</v>
      </c>
      <c r="H419" s="44">
        <f t="shared" si="47"/>
        <v>1671.886</v>
      </c>
      <c r="I419" s="44">
        <f t="shared" si="47"/>
        <v>1671.886</v>
      </c>
    </row>
    <row r="420" spans="1:9" ht="15">
      <c r="A420" s="116" t="s">
        <v>81</v>
      </c>
      <c r="B420" s="45" t="s">
        <v>500</v>
      </c>
      <c r="C420" s="116" t="s">
        <v>503</v>
      </c>
      <c r="D420" s="116" t="s">
        <v>584</v>
      </c>
      <c r="E420" s="116" t="s">
        <v>60</v>
      </c>
      <c r="F420" s="126"/>
      <c r="G420" s="41">
        <f>G421</f>
        <v>1671.886</v>
      </c>
      <c r="H420" s="41">
        <f t="shared" si="47"/>
        <v>1671.886</v>
      </c>
      <c r="I420" s="41">
        <f t="shared" si="47"/>
        <v>1671.886</v>
      </c>
    </row>
    <row r="421" spans="1:9" ht="15">
      <c r="A421" s="118" t="s">
        <v>513</v>
      </c>
      <c r="B421" s="45" t="s">
        <v>500</v>
      </c>
      <c r="C421" s="116" t="s">
        <v>503</v>
      </c>
      <c r="D421" s="116" t="s">
        <v>584</v>
      </c>
      <c r="E421" s="116" t="s">
        <v>60</v>
      </c>
      <c r="F421" s="116" t="s">
        <v>504</v>
      </c>
      <c r="G421" s="39">
        <v>1671.886</v>
      </c>
      <c r="H421" s="39">
        <v>1671.886</v>
      </c>
      <c r="I421" s="39">
        <v>1671.886</v>
      </c>
    </row>
    <row r="422" spans="1:9" ht="28.5">
      <c r="A422" s="130" t="s">
        <v>570</v>
      </c>
      <c r="B422" s="47" t="s">
        <v>500</v>
      </c>
      <c r="C422" s="113" t="s">
        <v>503</v>
      </c>
      <c r="D422" s="113" t="s">
        <v>584</v>
      </c>
      <c r="E422" s="113" t="s">
        <v>306</v>
      </c>
      <c r="F422" s="113"/>
      <c r="G422" s="44">
        <f aca="true" t="shared" si="48" ref="G422:I423">G423</f>
        <v>5630.95</v>
      </c>
      <c r="H422" s="44">
        <f t="shared" si="48"/>
        <v>5647.478</v>
      </c>
      <c r="I422" s="44">
        <f t="shared" si="48"/>
        <v>5579.108</v>
      </c>
    </row>
    <row r="423" spans="1:9" ht="41.25">
      <c r="A423" s="118" t="s">
        <v>573</v>
      </c>
      <c r="B423" s="45" t="s">
        <v>500</v>
      </c>
      <c r="C423" s="116" t="s">
        <v>503</v>
      </c>
      <c r="D423" s="116" t="s">
        <v>584</v>
      </c>
      <c r="E423" s="116" t="s">
        <v>249</v>
      </c>
      <c r="F423" s="116"/>
      <c r="G423" s="39">
        <f t="shared" si="48"/>
        <v>5630.95</v>
      </c>
      <c r="H423" s="39">
        <f t="shared" si="48"/>
        <v>5647.478</v>
      </c>
      <c r="I423" s="39">
        <f t="shared" si="48"/>
        <v>5579.108</v>
      </c>
    </row>
    <row r="424" spans="1:9" ht="27">
      <c r="A424" s="116" t="s">
        <v>615</v>
      </c>
      <c r="B424" s="45" t="s">
        <v>500</v>
      </c>
      <c r="C424" s="116">
        <v>10</v>
      </c>
      <c r="D424" s="116" t="s">
        <v>584</v>
      </c>
      <c r="E424" s="116" t="s">
        <v>61</v>
      </c>
      <c r="F424" s="116"/>
      <c r="G424" s="39">
        <f>G425+G426</f>
        <v>5630.95</v>
      </c>
      <c r="H424" s="39">
        <f>H425+H426</f>
        <v>5647.478</v>
      </c>
      <c r="I424" s="39">
        <v>5579.108</v>
      </c>
    </row>
    <row r="425" spans="1:9" ht="15">
      <c r="A425" s="116" t="s">
        <v>622</v>
      </c>
      <c r="B425" s="45" t="s">
        <v>500</v>
      </c>
      <c r="C425" s="116" t="s">
        <v>503</v>
      </c>
      <c r="D425" s="116" t="s">
        <v>584</v>
      </c>
      <c r="E425" s="116" t="s">
        <v>61</v>
      </c>
      <c r="F425" s="116" t="s">
        <v>302</v>
      </c>
      <c r="G425" s="36">
        <v>913.5</v>
      </c>
      <c r="H425" s="36">
        <v>913.5</v>
      </c>
      <c r="I425" s="36">
        <v>913.5</v>
      </c>
    </row>
    <row r="426" spans="1:9" ht="15">
      <c r="A426" s="116" t="s">
        <v>645</v>
      </c>
      <c r="B426" s="45" t="s">
        <v>500</v>
      </c>
      <c r="C426" s="116" t="s">
        <v>503</v>
      </c>
      <c r="D426" s="116" t="s">
        <v>584</v>
      </c>
      <c r="E426" s="116" t="s">
        <v>61</v>
      </c>
      <c r="F426" s="116" t="s">
        <v>504</v>
      </c>
      <c r="G426" s="36">
        <v>4717.45</v>
      </c>
      <c r="H426" s="36">
        <v>4733.978</v>
      </c>
      <c r="I426" s="36">
        <v>4674.308</v>
      </c>
    </row>
    <row r="427" spans="1:10" ht="27.75">
      <c r="A427" s="289" t="s">
        <v>527</v>
      </c>
      <c r="B427" s="64" t="s">
        <v>501</v>
      </c>
      <c r="C427" s="64"/>
      <c r="D427" s="65"/>
      <c r="E427" s="65"/>
      <c r="F427" s="65"/>
      <c r="G427" s="66">
        <f>G429+G440+G457+G494+G506</f>
        <v>25693.319</v>
      </c>
      <c r="H427" s="66">
        <f>H429+H440+H457+H494+H506</f>
        <v>25888.819</v>
      </c>
      <c r="I427" s="66">
        <f>I429+I440+I457+I494+I506</f>
        <v>26738.819</v>
      </c>
      <c r="J427" s="27"/>
    </row>
    <row r="428" spans="1:10" ht="15">
      <c r="A428" s="49" t="s">
        <v>345</v>
      </c>
      <c r="B428" s="64" t="s">
        <v>501</v>
      </c>
      <c r="C428" s="64" t="s">
        <v>642</v>
      </c>
      <c r="D428" s="65"/>
      <c r="E428" s="65"/>
      <c r="F428" s="65"/>
      <c r="G428" s="66">
        <f>G429</f>
        <v>883</v>
      </c>
      <c r="H428" s="66">
        <f>H429</f>
        <v>883</v>
      </c>
      <c r="I428" s="66">
        <f>I429</f>
        <v>873</v>
      </c>
      <c r="J428" s="27"/>
    </row>
    <row r="429" spans="1:9" ht="40.5">
      <c r="A429" s="49" t="s">
        <v>473</v>
      </c>
      <c r="B429" s="49" t="s">
        <v>501</v>
      </c>
      <c r="C429" s="49" t="s">
        <v>642</v>
      </c>
      <c r="D429" s="49" t="s">
        <v>584</v>
      </c>
      <c r="E429" s="65"/>
      <c r="F429" s="65"/>
      <c r="G429" s="66">
        <f>G430+G436</f>
        <v>883</v>
      </c>
      <c r="H429" s="66">
        <f>H430+H436</f>
        <v>883</v>
      </c>
      <c r="I429" s="66">
        <f>I430+I436</f>
        <v>873</v>
      </c>
    </row>
    <row r="430" spans="1:9" ht="17.25" customHeight="1">
      <c r="A430" s="225" t="s">
        <v>16</v>
      </c>
      <c r="B430" s="47" t="s">
        <v>501</v>
      </c>
      <c r="C430" s="47" t="s">
        <v>642</v>
      </c>
      <c r="D430" s="47" t="s">
        <v>584</v>
      </c>
      <c r="E430" s="47" t="s">
        <v>277</v>
      </c>
      <c r="F430" s="47"/>
      <c r="G430" s="48">
        <f>G431</f>
        <v>873</v>
      </c>
      <c r="H430" s="48">
        <f>H431</f>
        <v>873</v>
      </c>
      <c r="I430" s="48">
        <f>I431</f>
        <v>873</v>
      </c>
    </row>
    <row r="431" spans="1:9" ht="19.5" customHeight="1">
      <c r="A431" s="227" t="s">
        <v>17</v>
      </c>
      <c r="B431" s="45" t="s">
        <v>501</v>
      </c>
      <c r="C431" s="45" t="s">
        <v>642</v>
      </c>
      <c r="D431" s="45" t="s">
        <v>584</v>
      </c>
      <c r="E431" s="45" t="s">
        <v>278</v>
      </c>
      <c r="F431" s="45"/>
      <c r="G431" s="46">
        <f>G433+G434+G435</f>
        <v>873</v>
      </c>
      <c r="H431" s="46">
        <f>H433+H434+H435</f>
        <v>873</v>
      </c>
      <c r="I431" s="46">
        <f>I433+I434+I435</f>
        <v>873</v>
      </c>
    </row>
    <row r="432" spans="1:9" ht="18.75" customHeight="1">
      <c r="A432" s="45" t="s">
        <v>217</v>
      </c>
      <c r="B432" s="45" t="s">
        <v>501</v>
      </c>
      <c r="C432" s="45" t="s">
        <v>642</v>
      </c>
      <c r="D432" s="45" t="s">
        <v>584</v>
      </c>
      <c r="E432" s="45" t="s">
        <v>279</v>
      </c>
      <c r="F432" s="45"/>
      <c r="G432" s="46">
        <f>G433+G434+G435</f>
        <v>873</v>
      </c>
      <c r="H432" s="46">
        <f>H433+H434+H435</f>
        <v>873</v>
      </c>
      <c r="I432" s="46">
        <f>I433+I434+I435</f>
        <v>873</v>
      </c>
    </row>
    <row r="433" spans="1:9" ht="40.5">
      <c r="A433" s="45" t="s">
        <v>621</v>
      </c>
      <c r="B433" s="45" t="s">
        <v>501</v>
      </c>
      <c r="C433" s="45" t="s">
        <v>642</v>
      </c>
      <c r="D433" s="45" t="s">
        <v>584</v>
      </c>
      <c r="E433" s="45" t="s">
        <v>279</v>
      </c>
      <c r="F433" s="45" t="s">
        <v>507</v>
      </c>
      <c r="G433" s="46">
        <v>862</v>
      </c>
      <c r="H433" s="46">
        <v>862</v>
      </c>
      <c r="I433" s="46">
        <v>862</v>
      </c>
    </row>
    <row r="434" spans="1:9" ht="15">
      <c r="A434" s="45" t="s">
        <v>622</v>
      </c>
      <c r="B434" s="45" t="s">
        <v>501</v>
      </c>
      <c r="C434" s="45" t="s">
        <v>642</v>
      </c>
      <c r="D434" s="45" t="s">
        <v>584</v>
      </c>
      <c r="E434" s="45" t="s">
        <v>279</v>
      </c>
      <c r="F434" s="45" t="s">
        <v>567</v>
      </c>
      <c r="G434" s="46">
        <v>10</v>
      </c>
      <c r="H434" s="46">
        <v>10</v>
      </c>
      <c r="I434" s="46">
        <v>10</v>
      </c>
    </row>
    <row r="435" spans="1:9" ht="15">
      <c r="A435" s="45" t="s">
        <v>505</v>
      </c>
      <c r="B435" s="45" t="s">
        <v>501</v>
      </c>
      <c r="C435" s="45" t="s">
        <v>642</v>
      </c>
      <c r="D435" s="45" t="s">
        <v>584</v>
      </c>
      <c r="E435" s="45" t="s">
        <v>279</v>
      </c>
      <c r="F435" s="45" t="s">
        <v>506</v>
      </c>
      <c r="G435" s="46">
        <v>1</v>
      </c>
      <c r="H435" s="46">
        <v>1</v>
      </c>
      <c r="I435" s="46">
        <v>1</v>
      </c>
    </row>
    <row r="436" spans="1:9" ht="42.75">
      <c r="A436" s="47" t="s">
        <v>470</v>
      </c>
      <c r="B436" s="47" t="s">
        <v>501</v>
      </c>
      <c r="C436" s="47" t="s">
        <v>642</v>
      </c>
      <c r="D436" s="47" t="s">
        <v>584</v>
      </c>
      <c r="E436" s="47" t="s">
        <v>406</v>
      </c>
      <c r="F436" s="47"/>
      <c r="G436" s="48">
        <f>G438</f>
        <v>10</v>
      </c>
      <c r="H436" s="48">
        <f>H438</f>
        <v>10</v>
      </c>
      <c r="I436" s="48">
        <f>I438</f>
        <v>0</v>
      </c>
    </row>
    <row r="437" spans="1:9" ht="57" customHeight="1">
      <c r="A437" s="227" t="s">
        <v>409</v>
      </c>
      <c r="B437" s="47" t="s">
        <v>501</v>
      </c>
      <c r="C437" s="47" t="s">
        <v>642</v>
      </c>
      <c r="D437" s="47" t="s">
        <v>584</v>
      </c>
      <c r="E437" s="47" t="s">
        <v>109</v>
      </c>
      <c r="F437" s="47"/>
      <c r="G437" s="48">
        <f aca="true" t="shared" si="49" ref="G437:I438">G438</f>
        <v>10</v>
      </c>
      <c r="H437" s="48">
        <f t="shared" si="49"/>
        <v>10</v>
      </c>
      <c r="I437" s="48">
        <f t="shared" si="49"/>
        <v>0</v>
      </c>
    </row>
    <row r="438" spans="1:9" ht="15">
      <c r="A438" s="274" t="s">
        <v>358</v>
      </c>
      <c r="B438" s="45" t="s">
        <v>501</v>
      </c>
      <c r="C438" s="45" t="s">
        <v>642</v>
      </c>
      <c r="D438" s="45" t="s">
        <v>584</v>
      </c>
      <c r="E438" s="45" t="s">
        <v>416</v>
      </c>
      <c r="F438" s="45"/>
      <c r="G438" s="46">
        <f t="shared" si="49"/>
        <v>10</v>
      </c>
      <c r="H438" s="46">
        <f t="shared" si="49"/>
        <v>10</v>
      </c>
      <c r="I438" s="46">
        <f t="shared" si="49"/>
        <v>0</v>
      </c>
    </row>
    <row r="439" spans="1:9" ht="15">
      <c r="A439" s="45" t="s">
        <v>622</v>
      </c>
      <c r="B439" s="45" t="s">
        <v>501</v>
      </c>
      <c r="C439" s="45" t="s">
        <v>642</v>
      </c>
      <c r="D439" s="45" t="s">
        <v>584</v>
      </c>
      <c r="E439" s="45" t="s">
        <v>416</v>
      </c>
      <c r="F439" s="45" t="s">
        <v>567</v>
      </c>
      <c r="G439" s="53">
        <v>10</v>
      </c>
      <c r="H439" s="53">
        <v>10</v>
      </c>
      <c r="I439" s="53"/>
    </row>
    <row r="440" spans="1:9" ht="15">
      <c r="A440" s="49" t="s">
        <v>495</v>
      </c>
      <c r="B440" s="49" t="s">
        <v>501</v>
      </c>
      <c r="C440" s="49" t="s">
        <v>587</v>
      </c>
      <c r="D440" s="49"/>
      <c r="E440" s="49"/>
      <c r="F440" s="49"/>
      <c r="G440" s="59">
        <f>G441+G452</f>
        <v>3205</v>
      </c>
      <c r="H440" s="59">
        <f>H441+H452</f>
        <v>3195</v>
      </c>
      <c r="I440" s="59">
        <f>I441+I452</f>
        <v>3255</v>
      </c>
    </row>
    <row r="441" spans="1:9" ht="15">
      <c r="A441" s="49" t="s">
        <v>497</v>
      </c>
      <c r="B441" s="49" t="s">
        <v>501</v>
      </c>
      <c r="C441" s="49" t="s">
        <v>587</v>
      </c>
      <c r="D441" s="49" t="s">
        <v>643</v>
      </c>
      <c r="E441" s="45"/>
      <c r="F441" s="45"/>
      <c r="G441" s="59">
        <f>G442+G448</f>
        <v>3025</v>
      </c>
      <c r="H441" s="59">
        <f>H442+H448</f>
        <v>3015</v>
      </c>
      <c r="I441" s="59">
        <f>I442+I448</f>
        <v>3065</v>
      </c>
    </row>
    <row r="442" spans="1:9" ht="27" customHeight="1">
      <c r="A442" s="225" t="s">
        <v>136</v>
      </c>
      <c r="B442" s="49" t="s">
        <v>501</v>
      </c>
      <c r="C442" s="49" t="s">
        <v>587</v>
      </c>
      <c r="D442" s="49" t="s">
        <v>643</v>
      </c>
      <c r="E442" s="49" t="s">
        <v>476</v>
      </c>
      <c r="F442" s="49"/>
      <c r="G442" s="50">
        <f aca="true" t="shared" si="50" ref="G442:I443">G443</f>
        <v>2965</v>
      </c>
      <c r="H442" s="50">
        <f t="shared" si="50"/>
        <v>3015</v>
      </c>
      <c r="I442" s="50">
        <f t="shared" si="50"/>
        <v>3065</v>
      </c>
    </row>
    <row r="443" spans="1:9" ht="42.75">
      <c r="A443" s="228" t="s">
        <v>270</v>
      </c>
      <c r="B443" s="47" t="s">
        <v>501</v>
      </c>
      <c r="C443" s="47" t="s">
        <v>587</v>
      </c>
      <c r="D443" s="47" t="s">
        <v>643</v>
      </c>
      <c r="E443" s="47" t="s">
        <v>478</v>
      </c>
      <c r="F443" s="47"/>
      <c r="G443" s="229">
        <f t="shared" si="50"/>
        <v>2965</v>
      </c>
      <c r="H443" s="229">
        <f t="shared" si="50"/>
        <v>3015</v>
      </c>
      <c r="I443" s="229">
        <f t="shared" si="50"/>
        <v>3065</v>
      </c>
    </row>
    <row r="444" spans="1:9" ht="27">
      <c r="A444" s="45" t="s">
        <v>218</v>
      </c>
      <c r="B444" s="55" t="s">
        <v>501</v>
      </c>
      <c r="C444" s="55" t="s">
        <v>587</v>
      </c>
      <c r="D444" s="45" t="s">
        <v>643</v>
      </c>
      <c r="E444" s="45" t="s">
        <v>271</v>
      </c>
      <c r="F444" s="45"/>
      <c r="G444" s="76">
        <f>G445+G446+G447</f>
        <v>2965</v>
      </c>
      <c r="H444" s="76">
        <f>H445+H446+H447</f>
        <v>3015</v>
      </c>
      <c r="I444" s="76">
        <f>I445+I446+I447</f>
        <v>3065</v>
      </c>
    </row>
    <row r="445" spans="1:9" ht="40.5">
      <c r="A445" s="45" t="s">
        <v>621</v>
      </c>
      <c r="B445" s="45" t="s">
        <v>501</v>
      </c>
      <c r="C445" s="45" t="s">
        <v>587</v>
      </c>
      <c r="D445" s="45" t="s">
        <v>643</v>
      </c>
      <c r="E445" s="45" t="s">
        <v>271</v>
      </c>
      <c r="F445" s="45" t="s">
        <v>507</v>
      </c>
      <c r="G445" s="76">
        <v>2650</v>
      </c>
      <c r="H445" s="76">
        <v>2700</v>
      </c>
      <c r="I445" s="76">
        <v>2750</v>
      </c>
    </row>
    <row r="446" spans="1:9" ht="15">
      <c r="A446" s="45" t="s">
        <v>622</v>
      </c>
      <c r="B446" s="45" t="s">
        <v>501</v>
      </c>
      <c r="C446" s="45" t="s">
        <v>587</v>
      </c>
      <c r="D446" s="45" t="s">
        <v>643</v>
      </c>
      <c r="E446" s="45" t="s">
        <v>271</v>
      </c>
      <c r="F446" s="45" t="s">
        <v>567</v>
      </c>
      <c r="G446" s="76">
        <v>300</v>
      </c>
      <c r="H446" s="76">
        <v>300</v>
      </c>
      <c r="I446" s="76">
        <v>300</v>
      </c>
    </row>
    <row r="447" spans="1:9" ht="15">
      <c r="A447" s="230" t="s">
        <v>505</v>
      </c>
      <c r="B447" s="45" t="s">
        <v>501</v>
      </c>
      <c r="C447" s="45" t="s">
        <v>587</v>
      </c>
      <c r="D447" s="45" t="s">
        <v>643</v>
      </c>
      <c r="E447" s="45" t="s">
        <v>271</v>
      </c>
      <c r="F447" s="45" t="s">
        <v>506</v>
      </c>
      <c r="G447" s="46">
        <v>15</v>
      </c>
      <c r="H447" s="46">
        <v>15</v>
      </c>
      <c r="I447" s="46">
        <v>15</v>
      </c>
    </row>
    <row r="448" spans="1:9" ht="45">
      <c r="A448" s="87" t="s">
        <v>160</v>
      </c>
      <c r="B448" s="47" t="s">
        <v>501</v>
      </c>
      <c r="C448" s="47" t="s">
        <v>587</v>
      </c>
      <c r="D448" s="47" t="s">
        <v>643</v>
      </c>
      <c r="E448" s="47" t="s">
        <v>274</v>
      </c>
      <c r="F448" s="47"/>
      <c r="G448" s="229">
        <f aca="true" t="shared" si="51" ref="G448:I450">G449</f>
        <v>60</v>
      </c>
      <c r="H448" s="229">
        <f t="shared" si="51"/>
        <v>0</v>
      </c>
      <c r="I448" s="229">
        <f t="shared" si="51"/>
        <v>0</v>
      </c>
    </row>
    <row r="449" spans="1:9" ht="60">
      <c r="A449" s="325" t="s">
        <v>272</v>
      </c>
      <c r="B449" s="47" t="s">
        <v>501</v>
      </c>
      <c r="C449" s="47" t="s">
        <v>587</v>
      </c>
      <c r="D449" s="47" t="s">
        <v>643</v>
      </c>
      <c r="E449" s="47" t="s">
        <v>92</v>
      </c>
      <c r="F449" s="47"/>
      <c r="G449" s="229">
        <f t="shared" si="51"/>
        <v>60</v>
      </c>
      <c r="H449" s="229">
        <f t="shared" si="51"/>
        <v>0</v>
      </c>
      <c r="I449" s="229">
        <f t="shared" si="51"/>
        <v>0</v>
      </c>
    </row>
    <row r="450" spans="1:9" ht="15" customHeight="1">
      <c r="A450" s="45" t="s">
        <v>296</v>
      </c>
      <c r="B450" s="45" t="s">
        <v>501</v>
      </c>
      <c r="C450" s="45" t="s">
        <v>587</v>
      </c>
      <c r="D450" s="45" t="s">
        <v>643</v>
      </c>
      <c r="E450" s="45" t="s">
        <v>273</v>
      </c>
      <c r="F450" s="45"/>
      <c r="G450" s="76">
        <f t="shared" si="51"/>
        <v>60</v>
      </c>
      <c r="H450" s="76">
        <f t="shared" si="51"/>
        <v>0</v>
      </c>
      <c r="I450" s="76">
        <f t="shared" si="51"/>
        <v>0</v>
      </c>
    </row>
    <row r="451" spans="1:9" ht="17.25" customHeight="1">
      <c r="A451" s="45" t="s">
        <v>622</v>
      </c>
      <c r="B451" s="45" t="s">
        <v>501</v>
      </c>
      <c r="C451" s="45" t="s">
        <v>587</v>
      </c>
      <c r="D451" s="45" t="s">
        <v>643</v>
      </c>
      <c r="E451" s="45" t="s">
        <v>273</v>
      </c>
      <c r="F451" s="45" t="s">
        <v>567</v>
      </c>
      <c r="G451" s="76">
        <v>60</v>
      </c>
      <c r="H451" s="76"/>
      <c r="I451" s="76"/>
    </row>
    <row r="452" spans="1:9" ht="15">
      <c r="A452" s="49" t="s">
        <v>498</v>
      </c>
      <c r="B452" s="49" t="s">
        <v>501</v>
      </c>
      <c r="C452" s="49" t="s">
        <v>587</v>
      </c>
      <c r="D452" s="49" t="s">
        <v>587</v>
      </c>
      <c r="E452" s="49"/>
      <c r="F452" s="49"/>
      <c r="G452" s="50">
        <f>G453</f>
        <v>180</v>
      </c>
      <c r="H452" s="50">
        <f>H453</f>
        <v>180</v>
      </c>
      <c r="I452" s="50">
        <f>I453</f>
        <v>190</v>
      </c>
    </row>
    <row r="453" spans="1:9" ht="41.25">
      <c r="A453" s="222" t="s">
        <v>32</v>
      </c>
      <c r="B453" s="49" t="s">
        <v>501</v>
      </c>
      <c r="C453" s="47" t="s">
        <v>587</v>
      </c>
      <c r="D453" s="47" t="s">
        <v>587</v>
      </c>
      <c r="E453" s="47" t="s">
        <v>370</v>
      </c>
      <c r="F453" s="47"/>
      <c r="G453" s="229">
        <f aca="true" t="shared" si="52" ref="G453:I455">G454</f>
        <v>180</v>
      </c>
      <c r="H453" s="229">
        <f t="shared" si="52"/>
        <v>180</v>
      </c>
      <c r="I453" s="229">
        <f t="shared" si="52"/>
        <v>190</v>
      </c>
    </row>
    <row r="454" spans="1:9" ht="57">
      <c r="A454" s="231" t="s">
        <v>39</v>
      </c>
      <c r="B454" s="49" t="s">
        <v>501</v>
      </c>
      <c r="C454" s="47" t="s">
        <v>587</v>
      </c>
      <c r="D454" s="47" t="s">
        <v>587</v>
      </c>
      <c r="E454" s="47" t="s">
        <v>40</v>
      </c>
      <c r="F454" s="47"/>
      <c r="G454" s="229">
        <f>G455</f>
        <v>180</v>
      </c>
      <c r="H454" s="229">
        <f t="shared" si="52"/>
        <v>180</v>
      </c>
      <c r="I454" s="229">
        <f t="shared" si="52"/>
        <v>190</v>
      </c>
    </row>
    <row r="455" spans="1:9" ht="15.75">
      <c r="A455" s="295" t="s">
        <v>309</v>
      </c>
      <c r="B455" s="45" t="s">
        <v>501</v>
      </c>
      <c r="C455" s="45" t="s">
        <v>587</v>
      </c>
      <c r="D455" s="45" t="s">
        <v>587</v>
      </c>
      <c r="E455" s="45" t="s">
        <v>41</v>
      </c>
      <c r="F455" s="45"/>
      <c r="G455" s="76">
        <f>G456</f>
        <v>180</v>
      </c>
      <c r="H455" s="76">
        <f t="shared" si="52"/>
        <v>180</v>
      </c>
      <c r="I455" s="76">
        <f t="shared" si="52"/>
        <v>190</v>
      </c>
    </row>
    <row r="456" spans="1:9" ht="15">
      <c r="A456" s="45" t="s">
        <v>622</v>
      </c>
      <c r="B456" s="45" t="s">
        <v>501</v>
      </c>
      <c r="C456" s="45" t="s">
        <v>587</v>
      </c>
      <c r="D456" s="45" t="s">
        <v>587</v>
      </c>
      <c r="E456" s="45" t="s">
        <v>41</v>
      </c>
      <c r="F456" s="45" t="s">
        <v>567</v>
      </c>
      <c r="G456" s="77">
        <v>180</v>
      </c>
      <c r="H456" s="77">
        <v>180</v>
      </c>
      <c r="I456" s="77">
        <v>190</v>
      </c>
    </row>
    <row r="457" spans="1:9" ht="15">
      <c r="A457" s="289" t="s">
        <v>606</v>
      </c>
      <c r="B457" s="64" t="s">
        <v>501</v>
      </c>
      <c r="C457" s="64" t="s">
        <v>590</v>
      </c>
      <c r="D457" s="45"/>
      <c r="E457" s="45"/>
      <c r="F457" s="49"/>
      <c r="G457" s="50">
        <f>G458+G485</f>
        <v>20236.775999999998</v>
      </c>
      <c r="H457" s="50">
        <f>H458+H485</f>
        <v>20412.275999999998</v>
      </c>
      <c r="I457" s="50">
        <f>I458+I485</f>
        <v>21172.275999999998</v>
      </c>
    </row>
    <row r="458" spans="1:10" ht="15">
      <c r="A458" s="49" t="s">
        <v>581</v>
      </c>
      <c r="B458" s="49" t="s">
        <v>501</v>
      </c>
      <c r="C458" s="49" t="s">
        <v>590</v>
      </c>
      <c r="D458" s="49" t="s">
        <v>642</v>
      </c>
      <c r="E458" s="49"/>
      <c r="F458" s="49"/>
      <c r="G458" s="78">
        <f>G459+G473+G477+G481</f>
        <v>16880.5</v>
      </c>
      <c r="H458" s="78">
        <f>H459+H473+H477+H481</f>
        <v>17056</v>
      </c>
      <c r="I458" s="78">
        <f>I459+I473+I477+I481</f>
        <v>17816</v>
      </c>
      <c r="J458" s="27"/>
    </row>
    <row r="459" spans="1:9" ht="32.25" customHeight="1">
      <c r="A459" s="52" t="s">
        <v>80</v>
      </c>
      <c r="B459" s="49" t="s">
        <v>501</v>
      </c>
      <c r="C459" s="49" t="s">
        <v>590</v>
      </c>
      <c r="D459" s="49" t="s">
        <v>642</v>
      </c>
      <c r="E459" s="49" t="s">
        <v>308</v>
      </c>
      <c r="F459" s="49"/>
      <c r="G459" s="78">
        <f>G460+G465</f>
        <v>16834</v>
      </c>
      <c r="H459" s="78">
        <f>H460+H465</f>
        <v>17056</v>
      </c>
      <c r="I459" s="78">
        <f>I460+I465</f>
        <v>17816</v>
      </c>
    </row>
    <row r="460" spans="1:9" ht="32.25" customHeight="1">
      <c r="A460" s="88" t="s">
        <v>684</v>
      </c>
      <c r="B460" s="47" t="s">
        <v>501</v>
      </c>
      <c r="C460" s="45" t="s">
        <v>304</v>
      </c>
      <c r="D460" s="45" t="s">
        <v>642</v>
      </c>
      <c r="E460" s="45" t="s">
        <v>45</v>
      </c>
      <c r="F460" s="49"/>
      <c r="G460" s="76">
        <f>G461</f>
        <v>8885</v>
      </c>
      <c r="H460" s="76">
        <f>H461</f>
        <v>9517</v>
      </c>
      <c r="I460" s="76">
        <f>I461</f>
        <v>9807</v>
      </c>
    </row>
    <row r="461" spans="1:9" ht="16.5" customHeight="1">
      <c r="A461" s="45" t="s">
        <v>303</v>
      </c>
      <c r="B461" s="45" t="s">
        <v>501</v>
      </c>
      <c r="C461" s="45" t="s">
        <v>590</v>
      </c>
      <c r="D461" s="45" t="s">
        <v>642</v>
      </c>
      <c r="E461" s="45" t="s">
        <v>46</v>
      </c>
      <c r="F461" s="45"/>
      <c r="G461" s="76">
        <f>G462+G463+G464</f>
        <v>8885</v>
      </c>
      <c r="H461" s="76">
        <f>H462+H463+H464</f>
        <v>9517</v>
      </c>
      <c r="I461" s="76">
        <f>I462+I463+I464</f>
        <v>9807</v>
      </c>
    </row>
    <row r="462" spans="1:9" ht="40.5">
      <c r="A462" s="45" t="s">
        <v>621</v>
      </c>
      <c r="B462" s="45" t="s">
        <v>501</v>
      </c>
      <c r="C462" s="45" t="s">
        <v>590</v>
      </c>
      <c r="D462" s="45" t="s">
        <v>642</v>
      </c>
      <c r="E462" s="45" t="s">
        <v>46</v>
      </c>
      <c r="F462" s="45" t="s">
        <v>507</v>
      </c>
      <c r="G462" s="76">
        <v>8518</v>
      </c>
      <c r="H462" s="76">
        <v>9150</v>
      </c>
      <c r="I462" s="76">
        <v>9440</v>
      </c>
    </row>
    <row r="463" spans="1:9" ht="15">
      <c r="A463" s="45" t="s">
        <v>622</v>
      </c>
      <c r="B463" s="45" t="s">
        <v>501</v>
      </c>
      <c r="C463" s="45" t="s">
        <v>590</v>
      </c>
      <c r="D463" s="45" t="s">
        <v>642</v>
      </c>
      <c r="E463" s="45" t="s">
        <v>46</v>
      </c>
      <c r="F463" s="45" t="s">
        <v>567</v>
      </c>
      <c r="G463" s="76">
        <v>335</v>
      </c>
      <c r="H463" s="76">
        <v>335</v>
      </c>
      <c r="I463" s="76">
        <v>335</v>
      </c>
    </row>
    <row r="464" spans="1:9" ht="15">
      <c r="A464" s="45" t="s">
        <v>505</v>
      </c>
      <c r="B464" s="45" t="s">
        <v>501</v>
      </c>
      <c r="C464" s="45" t="s">
        <v>590</v>
      </c>
      <c r="D464" s="45" t="s">
        <v>642</v>
      </c>
      <c r="E464" s="45" t="s">
        <v>46</v>
      </c>
      <c r="F464" s="45" t="s">
        <v>506</v>
      </c>
      <c r="G464" s="76">
        <v>32</v>
      </c>
      <c r="H464" s="76">
        <v>32</v>
      </c>
      <c r="I464" s="76">
        <v>32</v>
      </c>
    </row>
    <row r="465" spans="1:9" ht="45">
      <c r="A465" s="233" t="s">
        <v>47</v>
      </c>
      <c r="B465" s="45" t="s">
        <v>501</v>
      </c>
      <c r="C465" s="55" t="s">
        <v>590</v>
      </c>
      <c r="D465" s="55" t="s">
        <v>642</v>
      </c>
      <c r="E465" s="55" t="s">
        <v>48</v>
      </c>
      <c r="F465" s="55"/>
      <c r="G465" s="236">
        <f>G466+G470</f>
        <v>7949</v>
      </c>
      <c r="H465" s="236">
        <f>H466+H470</f>
        <v>7539</v>
      </c>
      <c r="I465" s="236">
        <f>I466+I470</f>
        <v>8009</v>
      </c>
    </row>
    <row r="466" spans="1:9" ht="27">
      <c r="A466" s="45" t="s">
        <v>303</v>
      </c>
      <c r="B466" s="45" t="s">
        <v>501</v>
      </c>
      <c r="C466" s="45" t="s">
        <v>590</v>
      </c>
      <c r="D466" s="45" t="s">
        <v>642</v>
      </c>
      <c r="E466" s="45" t="s">
        <v>49</v>
      </c>
      <c r="F466" s="45"/>
      <c r="G466" s="76">
        <f>G467+G468+G469</f>
        <v>7899</v>
      </c>
      <c r="H466" s="76">
        <f>H467+H468+H469</f>
        <v>7489</v>
      </c>
      <c r="I466" s="76">
        <f>I467+I468+I469</f>
        <v>7959</v>
      </c>
    </row>
    <row r="467" spans="1:9" ht="40.5">
      <c r="A467" s="45" t="s">
        <v>621</v>
      </c>
      <c r="B467" s="47" t="s">
        <v>501</v>
      </c>
      <c r="C467" s="45" t="s">
        <v>590</v>
      </c>
      <c r="D467" s="45" t="s">
        <v>642</v>
      </c>
      <c r="E467" s="45" t="s">
        <v>49</v>
      </c>
      <c r="F467" s="45" t="s">
        <v>507</v>
      </c>
      <c r="G467" s="76">
        <v>5950</v>
      </c>
      <c r="H467" s="76">
        <v>6040</v>
      </c>
      <c r="I467" s="76">
        <v>6510</v>
      </c>
    </row>
    <row r="468" spans="1:9" ht="15">
      <c r="A468" s="45" t="s">
        <v>622</v>
      </c>
      <c r="B468" s="45" t="s">
        <v>501</v>
      </c>
      <c r="C468" s="45" t="s">
        <v>590</v>
      </c>
      <c r="D468" s="45" t="s">
        <v>642</v>
      </c>
      <c r="E468" s="45" t="s">
        <v>49</v>
      </c>
      <c r="F468" s="45" t="s">
        <v>567</v>
      </c>
      <c r="G468" s="76">
        <v>1864</v>
      </c>
      <c r="H468" s="76">
        <v>1364</v>
      </c>
      <c r="I468" s="76">
        <v>1364</v>
      </c>
    </row>
    <row r="469" spans="1:9" ht="15">
      <c r="A469" s="45" t="s">
        <v>505</v>
      </c>
      <c r="B469" s="45" t="s">
        <v>501</v>
      </c>
      <c r="C469" s="45" t="s">
        <v>590</v>
      </c>
      <c r="D469" s="45" t="s">
        <v>642</v>
      </c>
      <c r="E469" s="45" t="s">
        <v>49</v>
      </c>
      <c r="F469" s="45" t="s">
        <v>506</v>
      </c>
      <c r="G469" s="76">
        <v>85</v>
      </c>
      <c r="H469" s="76">
        <v>85</v>
      </c>
      <c r="I469" s="76">
        <v>85</v>
      </c>
    </row>
    <row r="470" spans="1:9" ht="31.5">
      <c r="A470" s="235" t="s">
        <v>228</v>
      </c>
      <c r="B470" s="45" t="s">
        <v>501</v>
      </c>
      <c r="C470" s="55" t="s">
        <v>590</v>
      </c>
      <c r="D470" s="55" t="s">
        <v>642</v>
      </c>
      <c r="E470" s="55" t="s">
        <v>50</v>
      </c>
      <c r="F470" s="55"/>
      <c r="G470" s="236">
        <f>G471</f>
        <v>50</v>
      </c>
      <c r="H470" s="236">
        <f>H471</f>
        <v>50</v>
      </c>
      <c r="I470" s="236">
        <f>I471</f>
        <v>50</v>
      </c>
    </row>
    <row r="471" spans="1:9" ht="15">
      <c r="A471" s="45" t="s">
        <v>622</v>
      </c>
      <c r="B471" s="45" t="s">
        <v>501</v>
      </c>
      <c r="C471" s="45" t="s">
        <v>590</v>
      </c>
      <c r="D471" s="45" t="s">
        <v>642</v>
      </c>
      <c r="E471" s="45" t="s">
        <v>50</v>
      </c>
      <c r="F471" s="45" t="s">
        <v>567</v>
      </c>
      <c r="G471" s="76">
        <v>50</v>
      </c>
      <c r="H471" s="76">
        <v>50</v>
      </c>
      <c r="I471" s="76">
        <v>50</v>
      </c>
    </row>
    <row r="472" spans="1:9" ht="15" hidden="1">
      <c r="A472" s="69" t="s">
        <v>588</v>
      </c>
      <c r="B472" s="49"/>
      <c r="C472" s="49"/>
      <c r="D472" s="49"/>
      <c r="E472" s="49"/>
      <c r="F472" s="49"/>
      <c r="G472" s="59" t="e">
        <f>G473+#REF!+G477</f>
        <v>#REF!</v>
      </c>
      <c r="H472" s="59" t="e">
        <f>H473+#REF!+H477</f>
        <v>#REF!</v>
      </c>
      <c r="I472" s="59" t="e">
        <f>I473+#REF!+I477</f>
        <v>#REF!</v>
      </c>
    </row>
    <row r="473" spans="1:9" ht="39" customHeight="1">
      <c r="A473" s="237" t="s">
        <v>160</v>
      </c>
      <c r="B473" s="49" t="s">
        <v>501</v>
      </c>
      <c r="C473" s="45" t="s">
        <v>590</v>
      </c>
      <c r="D473" s="45" t="s">
        <v>642</v>
      </c>
      <c r="E473" s="47" t="s">
        <v>274</v>
      </c>
      <c r="F473" s="47"/>
      <c r="G473" s="229">
        <f aca="true" t="shared" si="53" ref="G473:I475">G474</f>
        <v>30</v>
      </c>
      <c r="H473" s="229">
        <f t="shared" si="53"/>
        <v>0</v>
      </c>
      <c r="I473" s="229">
        <f t="shared" si="53"/>
        <v>0</v>
      </c>
    </row>
    <row r="474" spans="1:9" ht="66.75" customHeight="1">
      <c r="A474" s="325" t="s">
        <v>272</v>
      </c>
      <c r="B474" s="49" t="s">
        <v>501</v>
      </c>
      <c r="C474" s="45" t="s">
        <v>590</v>
      </c>
      <c r="D474" s="45" t="s">
        <v>642</v>
      </c>
      <c r="E474" s="55" t="s">
        <v>273</v>
      </c>
      <c r="F474" s="55"/>
      <c r="G474" s="236">
        <f t="shared" si="53"/>
        <v>30</v>
      </c>
      <c r="H474" s="236">
        <f t="shared" si="53"/>
        <v>0</v>
      </c>
      <c r="I474" s="236">
        <f t="shared" si="53"/>
        <v>0</v>
      </c>
    </row>
    <row r="475" spans="1:9" ht="15">
      <c r="A475" s="45" t="s">
        <v>296</v>
      </c>
      <c r="B475" s="45" t="s">
        <v>501</v>
      </c>
      <c r="C475" s="45" t="s">
        <v>590</v>
      </c>
      <c r="D475" s="45" t="s">
        <v>642</v>
      </c>
      <c r="E475" s="45" t="s">
        <v>273</v>
      </c>
      <c r="F475" s="45"/>
      <c r="G475" s="76">
        <f t="shared" si="53"/>
        <v>30</v>
      </c>
      <c r="H475" s="76">
        <f t="shared" si="53"/>
        <v>0</v>
      </c>
      <c r="I475" s="76">
        <f t="shared" si="53"/>
        <v>0</v>
      </c>
    </row>
    <row r="476" spans="1:9" ht="15">
      <c r="A476" s="45" t="s">
        <v>566</v>
      </c>
      <c r="B476" s="45" t="s">
        <v>501</v>
      </c>
      <c r="C476" s="45" t="s">
        <v>590</v>
      </c>
      <c r="D476" s="45" t="s">
        <v>642</v>
      </c>
      <c r="E476" s="45" t="s">
        <v>273</v>
      </c>
      <c r="F476" s="45" t="s">
        <v>302</v>
      </c>
      <c r="G476" s="77">
        <v>30</v>
      </c>
      <c r="H476" s="77"/>
      <c r="I476" s="77"/>
    </row>
    <row r="477" spans="1:9" ht="28.5">
      <c r="A477" s="238" t="s">
        <v>287</v>
      </c>
      <c r="B477" s="47" t="s">
        <v>501</v>
      </c>
      <c r="C477" s="47" t="s">
        <v>590</v>
      </c>
      <c r="D477" s="47" t="s">
        <v>642</v>
      </c>
      <c r="E477" s="47" t="s">
        <v>251</v>
      </c>
      <c r="F477" s="47"/>
      <c r="G477" s="78">
        <f aca="true" t="shared" si="54" ref="G477:I479">G478</f>
        <v>9</v>
      </c>
      <c r="H477" s="78">
        <f t="shared" si="54"/>
        <v>0</v>
      </c>
      <c r="I477" s="78">
        <f t="shared" si="54"/>
        <v>0</v>
      </c>
    </row>
    <row r="478" spans="1:9" ht="41.25">
      <c r="A478" s="350" t="s">
        <v>676</v>
      </c>
      <c r="B478" s="45" t="s">
        <v>501</v>
      </c>
      <c r="C478" s="45" t="s">
        <v>590</v>
      </c>
      <c r="D478" s="45" t="s">
        <v>642</v>
      </c>
      <c r="E478" s="45" t="s">
        <v>396</v>
      </c>
      <c r="F478" s="45"/>
      <c r="G478" s="76">
        <f t="shared" si="54"/>
        <v>9</v>
      </c>
      <c r="H478" s="76">
        <f t="shared" si="54"/>
        <v>0</v>
      </c>
      <c r="I478" s="76">
        <f t="shared" si="54"/>
        <v>0</v>
      </c>
    </row>
    <row r="479" spans="1:9" ht="27">
      <c r="A479" s="116" t="s">
        <v>177</v>
      </c>
      <c r="B479" s="45" t="s">
        <v>501</v>
      </c>
      <c r="C479" s="45" t="s">
        <v>590</v>
      </c>
      <c r="D479" s="45" t="s">
        <v>642</v>
      </c>
      <c r="E479" s="45" t="s">
        <v>182</v>
      </c>
      <c r="F479" s="45"/>
      <c r="G479" s="76">
        <f t="shared" si="54"/>
        <v>9</v>
      </c>
      <c r="H479" s="76">
        <f t="shared" si="54"/>
        <v>0</v>
      </c>
      <c r="I479" s="76">
        <f t="shared" si="54"/>
        <v>0</v>
      </c>
    </row>
    <row r="480" spans="1:9" ht="15">
      <c r="A480" s="45" t="s">
        <v>622</v>
      </c>
      <c r="B480" s="45" t="s">
        <v>501</v>
      </c>
      <c r="C480" s="45" t="s">
        <v>590</v>
      </c>
      <c r="D480" s="45" t="s">
        <v>642</v>
      </c>
      <c r="E480" s="45" t="s">
        <v>182</v>
      </c>
      <c r="F480" s="45" t="s">
        <v>567</v>
      </c>
      <c r="G480" s="77">
        <v>9</v>
      </c>
      <c r="H480" s="77"/>
      <c r="I480" s="77"/>
    </row>
    <row r="481" spans="1:9" ht="28.5">
      <c r="A481" s="225" t="s">
        <v>214</v>
      </c>
      <c r="B481" s="47" t="s">
        <v>501</v>
      </c>
      <c r="C481" s="45" t="s">
        <v>590</v>
      </c>
      <c r="D481" s="45" t="s">
        <v>642</v>
      </c>
      <c r="E481" s="47" t="s">
        <v>137</v>
      </c>
      <c r="F481" s="47"/>
      <c r="G481" s="240">
        <f aca="true" t="shared" si="55" ref="G481:I483">G482</f>
        <v>7.5</v>
      </c>
      <c r="H481" s="240">
        <f t="shared" si="55"/>
        <v>0</v>
      </c>
      <c r="I481" s="240">
        <f t="shared" si="55"/>
        <v>0</v>
      </c>
    </row>
    <row r="482" spans="1:9" ht="54">
      <c r="A482" s="279" t="s">
        <v>664</v>
      </c>
      <c r="B482" s="47" t="s">
        <v>501</v>
      </c>
      <c r="C482" s="45" t="s">
        <v>590</v>
      </c>
      <c r="D482" s="45" t="s">
        <v>642</v>
      </c>
      <c r="E482" s="47" t="s">
        <v>139</v>
      </c>
      <c r="F482" s="47"/>
      <c r="G482" s="240">
        <f t="shared" si="55"/>
        <v>7.5</v>
      </c>
      <c r="H482" s="240">
        <f t="shared" si="55"/>
        <v>0</v>
      </c>
      <c r="I482" s="240">
        <f t="shared" si="55"/>
        <v>0</v>
      </c>
    </row>
    <row r="483" spans="1:9" ht="15">
      <c r="A483" s="224" t="s">
        <v>215</v>
      </c>
      <c r="B483" s="45" t="s">
        <v>501</v>
      </c>
      <c r="C483" s="45" t="s">
        <v>590</v>
      </c>
      <c r="D483" s="45" t="s">
        <v>642</v>
      </c>
      <c r="E483" s="224" t="s">
        <v>668</v>
      </c>
      <c r="F483" s="224"/>
      <c r="G483" s="77">
        <f t="shared" si="55"/>
        <v>7.5</v>
      </c>
      <c r="H483" s="77">
        <f t="shared" si="55"/>
        <v>0</v>
      </c>
      <c r="I483" s="77">
        <f t="shared" si="55"/>
        <v>0</v>
      </c>
    </row>
    <row r="484" spans="1:9" ht="15">
      <c r="A484" s="45" t="s">
        <v>622</v>
      </c>
      <c r="B484" s="45" t="s">
        <v>501</v>
      </c>
      <c r="C484" s="45" t="s">
        <v>590</v>
      </c>
      <c r="D484" s="45" t="s">
        <v>642</v>
      </c>
      <c r="E484" s="45" t="s">
        <v>668</v>
      </c>
      <c r="F484" s="45" t="s">
        <v>567</v>
      </c>
      <c r="G484" s="53">
        <v>7.5</v>
      </c>
      <c r="H484" s="53"/>
      <c r="I484" s="53"/>
    </row>
    <row r="485" spans="1:9" ht="15">
      <c r="A485" s="49" t="s">
        <v>582</v>
      </c>
      <c r="B485" s="49" t="s">
        <v>501</v>
      </c>
      <c r="C485" s="49" t="s">
        <v>590</v>
      </c>
      <c r="D485" s="49" t="s">
        <v>584</v>
      </c>
      <c r="E485" s="49"/>
      <c r="F485" s="49"/>
      <c r="G485" s="59">
        <f aca="true" t="shared" si="56" ref="G485:I486">G486</f>
        <v>3356.276</v>
      </c>
      <c r="H485" s="59">
        <f t="shared" si="56"/>
        <v>3356.276</v>
      </c>
      <c r="I485" s="59">
        <f t="shared" si="56"/>
        <v>3356.276</v>
      </c>
    </row>
    <row r="486" spans="1:9" ht="45" customHeight="1">
      <c r="A486" s="52" t="s">
        <v>80</v>
      </c>
      <c r="B486" s="49" t="s">
        <v>501</v>
      </c>
      <c r="C486" s="47" t="s">
        <v>590</v>
      </c>
      <c r="D486" s="47" t="s">
        <v>584</v>
      </c>
      <c r="E486" s="47" t="s">
        <v>308</v>
      </c>
      <c r="F486" s="47"/>
      <c r="G486" s="229">
        <f t="shared" si="56"/>
        <v>3356.276</v>
      </c>
      <c r="H486" s="229">
        <f t="shared" si="56"/>
        <v>3356.276</v>
      </c>
      <c r="I486" s="229">
        <f t="shared" si="56"/>
        <v>3356.276</v>
      </c>
    </row>
    <row r="487" spans="1:9" ht="60">
      <c r="A487" s="241" t="s">
        <v>51</v>
      </c>
      <c r="B487" s="126" t="s">
        <v>501</v>
      </c>
      <c r="C487" s="120" t="s">
        <v>590</v>
      </c>
      <c r="D487" s="120" t="s">
        <v>584</v>
      </c>
      <c r="E487" s="120" t="s">
        <v>85</v>
      </c>
      <c r="F487" s="120"/>
      <c r="G487" s="114">
        <f>G488+G490</f>
        <v>3356.276</v>
      </c>
      <c r="H487" s="114">
        <f>H488+H490</f>
        <v>3356.276</v>
      </c>
      <c r="I487" s="114">
        <f>I488+I490</f>
        <v>3356.276</v>
      </c>
    </row>
    <row r="488" spans="1:9" ht="45">
      <c r="A488" s="242" t="s">
        <v>631</v>
      </c>
      <c r="B488" s="116" t="s">
        <v>501</v>
      </c>
      <c r="C488" s="116" t="s">
        <v>590</v>
      </c>
      <c r="D488" s="116" t="s">
        <v>584</v>
      </c>
      <c r="E488" s="116" t="s">
        <v>630</v>
      </c>
      <c r="F488" s="116"/>
      <c r="G488" s="39">
        <f>G489</f>
        <v>24.276</v>
      </c>
      <c r="H488" s="39">
        <f>H489</f>
        <v>24.276</v>
      </c>
      <c r="I488" s="39">
        <f>I489</f>
        <v>24.276</v>
      </c>
    </row>
    <row r="489" spans="1:9" ht="40.5">
      <c r="A489" s="116" t="s">
        <v>621</v>
      </c>
      <c r="B489" s="116" t="s">
        <v>501</v>
      </c>
      <c r="C489" s="116" t="s">
        <v>590</v>
      </c>
      <c r="D489" s="116" t="s">
        <v>584</v>
      </c>
      <c r="E489" s="116" t="s">
        <v>630</v>
      </c>
      <c r="F489" s="116" t="s">
        <v>507</v>
      </c>
      <c r="G489" s="39">
        <v>24.276</v>
      </c>
      <c r="H489" s="39">
        <v>24.276</v>
      </c>
      <c r="I489" s="39">
        <v>24.276</v>
      </c>
    </row>
    <row r="490" spans="1:9" ht="27">
      <c r="A490" s="45" t="s">
        <v>303</v>
      </c>
      <c r="B490" s="45" t="s">
        <v>501</v>
      </c>
      <c r="C490" s="45" t="s">
        <v>590</v>
      </c>
      <c r="D490" s="45" t="s">
        <v>584</v>
      </c>
      <c r="E490" s="45" t="s">
        <v>53</v>
      </c>
      <c r="F490" s="45"/>
      <c r="G490" s="76">
        <f>G491+G492+G493</f>
        <v>3332</v>
      </c>
      <c r="H490" s="76">
        <f>H491+H492+H493</f>
        <v>3332</v>
      </c>
      <c r="I490" s="76">
        <f>I491+I492+I493</f>
        <v>3332</v>
      </c>
    </row>
    <row r="491" spans="1:9" ht="40.5">
      <c r="A491" s="45" t="s">
        <v>621</v>
      </c>
      <c r="B491" s="45" t="s">
        <v>501</v>
      </c>
      <c r="C491" s="45" t="s">
        <v>590</v>
      </c>
      <c r="D491" s="45" t="s">
        <v>584</v>
      </c>
      <c r="E491" s="45" t="s">
        <v>53</v>
      </c>
      <c r="F491" s="45" t="s">
        <v>507</v>
      </c>
      <c r="G491" s="76">
        <v>3211</v>
      </c>
      <c r="H491" s="76">
        <v>3211</v>
      </c>
      <c r="I491" s="76">
        <v>3211</v>
      </c>
    </row>
    <row r="492" spans="1:9" ht="15">
      <c r="A492" s="45" t="s">
        <v>622</v>
      </c>
      <c r="B492" s="49" t="s">
        <v>501</v>
      </c>
      <c r="C492" s="45" t="s">
        <v>590</v>
      </c>
      <c r="D492" s="45" t="s">
        <v>584</v>
      </c>
      <c r="E492" s="45" t="s">
        <v>53</v>
      </c>
      <c r="F492" s="45" t="s">
        <v>567</v>
      </c>
      <c r="G492" s="76">
        <v>108</v>
      </c>
      <c r="H492" s="76">
        <v>108</v>
      </c>
      <c r="I492" s="76">
        <v>108</v>
      </c>
    </row>
    <row r="493" spans="1:9" ht="15">
      <c r="A493" s="45" t="s">
        <v>505</v>
      </c>
      <c r="B493" s="45" t="s">
        <v>501</v>
      </c>
      <c r="C493" s="45" t="s">
        <v>590</v>
      </c>
      <c r="D493" s="45" t="s">
        <v>584</v>
      </c>
      <c r="E493" s="45" t="s">
        <v>53</v>
      </c>
      <c r="F493" s="45" t="s">
        <v>506</v>
      </c>
      <c r="G493" s="76">
        <v>13</v>
      </c>
      <c r="H493" s="76">
        <v>13</v>
      </c>
      <c r="I493" s="76">
        <v>13</v>
      </c>
    </row>
    <row r="494" spans="1:9" ht="15">
      <c r="A494" s="67" t="s">
        <v>596</v>
      </c>
      <c r="B494" s="49" t="s">
        <v>501</v>
      </c>
      <c r="C494" s="49">
        <v>10</v>
      </c>
      <c r="D494" s="49"/>
      <c r="E494" s="49"/>
      <c r="F494" s="49"/>
      <c r="G494" s="50">
        <f>G495</f>
        <v>1068.5430000000001</v>
      </c>
      <c r="H494" s="50">
        <f>H495</f>
        <v>1068.5430000000001</v>
      </c>
      <c r="I494" s="50">
        <f>I495</f>
        <v>1068.5430000000001</v>
      </c>
    </row>
    <row r="495" spans="1:9" ht="15">
      <c r="A495" s="67" t="s">
        <v>599</v>
      </c>
      <c r="B495" s="49" t="s">
        <v>501</v>
      </c>
      <c r="C495" s="49">
        <v>10</v>
      </c>
      <c r="D495" s="49" t="s">
        <v>583</v>
      </c>
      <c r="E495" s="49"/>
      <c r="F495" s="49"/>
      <c r="G495" s="50">
        <f>G496+G501</f>
        <v>1068.5430000000001</v>
      </c>
      <c r="H495" s="50">
        <f>H496+H501</f>
        <v>1068.5430000000001</v>
      </c>
      <c r="I495" s="50">
        <f>I496+I501</f>
        <v>1068.5430000000001</v>
      </c>
    </row>
    <row r="496" spans="1:9" ht="31.5">
      <c r="A496" s="312" t="s">
        <v>136</v>
      </c>
      <c r="B496" s="126" t="s">
        <v>501</v>
      </c>
      <c r="C496" s="113">
        <v>10</v>
      </c>
      <c r="D496" s="113" t="s">
        <v>583</v>
      </c>
      <c r="E496" s="113" t="s">
        <v>476</v>
      </c>
      <c r="F496" s="113"/>
      <c r="G496" s="44">
        <f aca="true" t="shared" si="57" ref="G496:I497">G497</f>
        <v>95</v>
      </c>
      <c r="H496" s="44">
        <f t="shared" si="57"/>
        <v>95</v>
      </c>
      <c r="I496" s="44">
        <f t="shared" si="57"/>
        <v>95</v>
      </c>
    </row>
    <row r="497" spans="1:9" ht="42.75">
      <c r="A497" s="288" t="s">
        <v>42</v>
      </c>
      <c r="B497" s="116" t="s">
        <v>501</v>
      </c>
      <c r="C497" s="116">
        <v>10</v>
      </c>
      <c r="D497" s="116" t="s">
        <v>583</v>
      </c>
      <c r="E497" s="116" t="s">
        <v>477</v>
      </c>
      <c r="F497" s="116"/>
      <c r="G497" s="39">
        <f t="shared" si="57"/>
        <v>95</v>
      </c>
      <c r="H497" s="39">
        <f t="shared" si="57"/>
        <v>95</v>
      </c>
      <c r="I497" s="39">
        <f t="shared" si="57"/>
        <v>95</v>
      </c>
    </row>
    <row r="498" spans="1:9" ht="54.75" customHeight="1">
      <c r="A498" s="118" t="s">
        <v>233</v>
      </c>
      <c r="B498" s="116" t="s">
        <v>501</v>
      </c>
      <c r="C498" s="116">
        <v>10</v>
      </c>
      <c r="D498" s="116" t="s">
        <v>583</v>
      </c>
      <c r="E498" s="118" t="s">
        <v>574</v>
      </c>
      <c r="F498" s="116"/>
      <c r="G498" s="39">
        <f>G500</f>
        <v>95</v>
      </c>
      <c r="H498" s="39">
        <f>H500</f>
        <v>95</v>
      </c>
      <c r="I498" s="39">
        <f>I500</f>
        <v>95</v>
      </c>
    </row>
    <row r="499" spans="1:9" ht="15" hidden="1">
      <c r="A499" s="116" t="s">
        <v>645</v>
      </c>
      <c r="B499" s="116"/>
      <c r="C499" s="116"/>
      <c r="D499" s="116"/>
      <c r="E499" s="116"/>
      <c r="F499" s="116"/>
      <c r="G499" s="36"/>
      <c r="H499" s="36"/>
      <c r="I499" s="36"/>
    </row>
    <row r="500" spans="1:9" ht="15">
      <c r="A500" s="118" t="s">
        <v>513</v>
      </c>
      <c r="B500" s="116" t="s">
        <v>501</v>
      </c>
      <c r="C500" s="116">
        <v>10</v>
      </c>
      <c r="D500" s="116" t="s">
        <v>583</v>
      </c>
      <c r="E500" s="118" t="s">
        <v>574</v>
      </c>
      <c r="F500" s="116" t="s">
        <v>504</v>
      </c>
      <c r="G500" s="36">
        <v>95</v>
      </c>
      <c r="H500" s="36">
        <v>95</v>
      </c>
      <c r="I500" s="36">
        <v>95</v>
      </c>
    </row>
    <row r="501" spans="1:9" ht="28.5">
      <c r="A501" s="52" t="s">
        <v>80</v>
      </c>
      <c r="B501" s="304" t="s">
        <v>501</v>
      </c>
      <c r="C501" s="361" t="s">
        <v>503</v>
      </c>
      <c r="D501" s="361" t="s">
        <v>583</v>
      </c>
      <c r="E501" s="361" t="s">
        <v>308</v>
      </c>
      <c r="F501" s="113"/>
      <c r="G501" s="44">
        <f aca="true" t="shared" si="58" ref="G501:I502">G502</f>
        <v>973.543</v>
      </c>
      <c r="H501" s="44">
        <f t="shared" si="58"/>
        <v>973.543</v>
      </c>
      <c r="I501" s="44">
        <f t="shared" si="58"/>
        <v>973.543</v>
      </c>
    </row>
    <row r="502" spans="1:9" ht="60">
      <c r="A502" s="241" t="s">
        <v>51</v>
      </c>
      <c r="B502" s="224" t="s">
        <v>501</v>
      </c>
      <c r="C502" s="323" t="s">
        <v>503</v>
      </c>
      <c r="D502" s="323" t="s">
        <v>583</v>
      </c>
      <c r="E502" s="323" t="s">
        <v>85</v>
      </c>
      <c r="F502" s="116"/>
      <c r="G502" s="39">
        <f t="shared" si="58"/>
        <v>973.543</v>
      </c>
      <c r="H502" s="39">
        <f t="shared" si="58"/>
        <v>973.543</v>
      </c>
      <c r="I502" s="39">
        <f t="shared" si="58"/>
        <v>973.543</v>
      </c>
    </row>
    <row r="503" spans="1:9" ht="27.75">
      <c r="A503" s="118" t="s">
        <v>627</v>
      </c>
      <c r="B503" s="116" t="s">
        <v>501</v>
      </c>
      <c r="C503" s="118" t="s">
        <v>503</v>
      </c>
      <c r="D503" s="118" t="s">
        <v>583</v>
      </c>
      <c r="E503" s="335" t="s">
        <v>52</v>
      </c>
      <c r="F503" s="116"/>
      <c r="G503" s="39">
        <f>G505+G504</f>
        <v>973.543</v>
      </c>
      <c r="H503" s="39">
        <f>H505+H504</f>
        <v>973.543</v>
      </c>
      <c r="I503" s="39">
        <f>I505+I504</f>
        <v>973.543</v>
      </c>
    </row>
    <row r="504" spans="1:9" ht="15">
      <c r="A504" s="116" t="s">
        <v>622</v>
      </c>
      <c r="B504" s="116" t="s">
        <v>501</v>
      </c>
      <c r="C504" s="116" t="s">
        <v>503</v>
      </c>
      <c r="D504" s="116" t="s">
        <v>583</v>
      </c>
      <c r="E504" s="335" t="s">
        <v>52</v>
      </c>
      <c r="F504" s="116" t="s">
        <v>567</v>
      </c>
      <c r="G504" s="39">
        <v>2</v>
      </c>
      <c r="H504" s="39">
        <v>2</v>
      </c>
      <c r="I504" s="39">
        <v>2</v>
      </c>
    </row>
    <row r="505" spans="1:9" ht="15">
      <c r="A505" s="118" t="s">
        <v>513</v>
      </c>
      <c r="B505" s="116" t="s">
        <v>501</v>
      </c>
      <c r="C505" s="116" t="s">
        <v>503</v>
      </c>
      <c r="D505" s="116" t="s">
        <v>583</v>
      </c>
      <c r="E505" s="335" t="s">
        <v>52</v>
      </c>
      <c r="F505" s="116" t="s">
        <v>504</v>
      </c>
      <c r="G505" s="36">
        <v>971.543</v>
      </c>
      <c r="H505" s="36">
        <v>971.543</v>
      </c>
      <c r="I505" s="36">
        <v>971.543</v>
      </c>
    </row>
    <row r="506" spans="1:9" ht="15">
      <c r="A506" s="49" t="s">
        <v>616</v>
      </c>
      <c r="B506" s="49" t="s">
        <v>501</v>
      </c>
      <c r="C506" s="49" t="s">
        <v>502</v>
      </c>
      <c r="D506" s="45"/>
      <c r="E506" s="45"/>
      <c r="F506" s="45"/>
      <c r="G506" s="50">
        <f aca="true" t="shared" si="59" ref="G506:I510">G507</f>
        <v>300</v>
      </c>
      <c r="H506" s="50">
        <f t="shared" si="59"/>
        <v>330</v>
      </c>
      <c r="I506" s="50">
        <f t="shared" si="59"/>
        <v>370</v>
      </c>
    </row>
    <row r="507" spans="1:9" ht="15">
      <c r="A507" s="47" t="s">
        <v>617</v>
      </c>
      <c r="B507" s="49" t="s">
        <v>501</v>
      </c>
      <c r="C507" s="49">
        <v>11</v>
      </c>
      <c r="D507" s="49" t="s">
        <v>643</v>
      </c>
      <c r="E507" s="49"/>
      <c r="F507" s="45"/>
      <c r="G507" s="50">
        <f t="shared" si="59"/>
        <v>300</v>
      </c>
      <c r="H507" s="50">
        <f t="shared" si="59"/>
        <v>330</v>
      </c>
      <c r="I507" s="50">
        <f t="shared" si="59"/>
        <v>370</v>
      </c>
    </row>
    <row r="508" spans="1:9" ht="41.25">
      <c r="A508" s="222" t="s">
        <v>32</v>
      </c>
      <c r="B508" s="49" t="s">
        <v>501</v>
      </c>
      <c r="C508" s="55">
        <v>11</v>
      </c>
      <c r="D508" s="55" t="s">
        <v>643</v>
      </c>
      <c r="E508" s="55" t="s">
        <v>370</v>
      </c>
      <c r="F508" s="55"/>
      <c r="G508" s="243">
        <f>G509</f>
        <v>300</v>
      </c>
      <c r="H508" s="243">
        <f t="shared" si="59"/>
        <v>330</v>
      </c>
      <c r="I508" s="243">
        <f t="shared" si="59"/>
        <v>370</v>
      </c>
    </row>
    <row r="509" spans="1:9" ht="54.75">
      <c r="A509" s="227" t="s">
        <v>373</v>
      </c>
      <c r="B509" s="45" t="s">
        <v>501</v>
      </c>
      <c r="C509" s="45" t="s">
        <v>502</v>
      </c>
      <c r="D509" s="45" t="s">
        <v>643</v>
      </c>
      <c r="E509" s="45" t="s">
        <v>374</v>
      </c>
      <c r="F509" s="45"/>
      <c r="G509" s="46">
        <f>G510</f>
        <v>300</v>
      </c>
      <c r="H509" s="46">
        <f t="shared" si="59"/>
        <v>330</v>
      </c>
      <c r="I509" s="46">
        <f t="shared" si="59"/>
        <v>370</v>
      </c>
    </row>
    <row r="510" spans="1:9" ht="41.25">
      <c r="A510" s="244" t="s">
        <v>305</v>
      </c>
      <c r="B510" s="45" t="s">
        <v>501</v>
      </c>
      <c r="C510" s="224" t="s">
        <v>502</v>
      </c>
      <c r="D510" s="224" t="s">
        <v>643</v>
      </c>
      <c r="E510" s="224" t="s">
        <v>206</v>
      </c>
      <c r="F510" s="224"/>
      <c r="G510" s="77">
        <f>G511</f>
        <v>300</v>
      </c>
      <c r="H510" s="77">
        <f t="shared" si="59"/>
        <v>330</v>
      </c>
      <c r="I510" s="77">
        <f t="shared" si="59"/>
        <v>370</v>
      </c>
    </row>
    <row r="511" spans="1:9" ht="15">
      <c r="A511" s="45" t="s">
        <v>622</v>
      </c>
      <c r="B511" s="55" t="s">
        <v>501</v>
      </c>
      <c r="C511" s="45" t="s">
        <v>502</v>
      </c>
      <c r="D511" s="45" t="s">
        <v>643</v>
      </c>
      <c r="E511" s="224" t="s">
        <v>206</v>
      </c>
      <c r="F511" s="224" t="s">
        <v>567</v>
      </c>
      <c r="G511" s="77">
        <v>300</v>
      </c>
      <c r="H511" s="77">
        <v>330</v>
      </c>
      <c r="I511" s="77">
        <v>370</v>
      </c>
    </row>
    <row r="512" spans="1:9" ht="15">
      <c r="A512" s="336" t="s">
        <v>344</v>
      </c>
      <c r="B512" s="70"/>
      <c r="C512" s="70"/>
      <c r="D512" s="70"/>
      <c r="E512" s="70"/>
      <c r="F512" s="70"/>
      <c r="G512" s="59">
        <f>G10+G211+G315+G427</f>
        <v>316760.321</v>
      </c>
      <c r="H512" s="59">
        <f>H10+H211+H315+H427</f>
        <v>319196.445</v>
      </c>
      <c r="I512" s="59">
        <f>I10+I211+I315+I427</f>
        <v>286516.112</v>
      </c>
    </row>
  </sheetData>
  <sheetProtection/>
  <mergeCells count="13">
    <mergeCell ref="G7:G8"/>
    <mergeCell ref="H7:H8"/>
    <mergeCell ref="A4:I5"/>
    <mergeCell ref="A1:G1"/>
    <mergeCell ref="A2:G2"/>
    <mergeCell ref="A3:G3"/>
    <mergeCell ref="I7:I8"/>
    <mergeCell ref="E7:E8"/>
    <mergeCell ref="A7:A8"/>
    <mergeCell ref="B7:B8"/>
    <mergeCell ref="C7:C8"/>
    <mergeCell ref="D7:D8"/>
    <mergeCell ref="F7:F8"/>
  </mergeCells>
  <hyperlinks>
    <hyperlink ref="A375" r:id="rId1" display="consultantplus://offline/ref=C6EF3AE28B6C46D1117CBBA251A07B11C6C7C5768D62628200322DA1BBA42282C9440EEF08E6CC43400635U6VAM"/>
    <hyperlink ref="A343" r:id="rId2" display="consultantplus://offline/ref=C6EF3AE28B6C46D1117CBBA251A07B11C6C7C5768D62628200322DA1BBA42282C9440EEF08E6CC43400635U6VAM"/>
    <hyperlink ref="A105" r:id="rId3" display="consultantplus://offline/ref=C6EF3AE28B6C46D1117CBBA251A07B11C6C7C5768D62628200322DA1BBA42282C9440EEF08E6CC43400635U6VAM"/>
    <hyperlink ref="A177" r:id="rId4" display="consultantplus://offline/ref=C6EF3AE28B6C46D1117CBBA251A07B11C6C7C5768D606C8B0E322DA1BBA42282C9440EEF08E6CC43400230U6VFM"/>
    <hyperlink ref="A474" r:id="rId5" display="consultantplus://offline/ref=C6EF3AE28B6C46D1117CBBA251A07B11C6C7C5768D62628200322DA1BBA42282C9440EEF08E6CC43400635U6VAM"/>
    <hyperlink ref="A449" r:id="rId6" display="consultantplus://offline/ref=C6EF3AE28B6C46D1117CBBA251A07B11C6C7C5768D62628200322DA1BBA42282C9440EEF08E6CC43400635U6VAM"/>
    <hyperlink ref="A227" r:id="rId7" display="consultantplus://offline/ref=C6EF3AE28B6C46D1117CBBA251A07B11C6C7C5768D62628200322DA1BBA42282C9440EEF08E6CC43400635U6VAM"/>
    <hyperlink ref="A268" r:id="rId8" display="consultantplus://offline/ref=C6EF3AE28B6C46D1117CBBA251A07B11C6C7C5768D606C8B0E322DA1BBA42282C9440EEF08E6CC43400230U6VFM"/>
    <hyperlink ref="A271" r:id="rId9" display="consultantplus://offline/ref=C6EF3AE28B6C46D1117CBBA251A07B11C6C7C5768D67668B05322DA1BBA42282C9440EEF08E6CC43400635U6VBM"/>
    <hyperlink ref="A272" r:id="rId10" display="consultantplus://offline/ref=C6EF3AE28B6C46D1117CBBA251A07B11C6C7C5768D67668B05322DA1BBA42282C9440EEF08E6CC43410E37U6VAM"/>
  </hyperlinks>
  <printOptions horizontalCentered="1"/>
  <pageMargins left="0.9055118110236221" right="0.5118110236220472" top="0.7480314960629921" bottom="0.35433070866141736" header="0.31496062992125984" footer="0.31496062992125984"/>
  <pageSetup fitToHeight="0" fitToWidth="1" horizontalDpi="600" verticalDpi="600" orientation="portrait" paperSize="9" scale="79" r:id="rId1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zoomScalePageLayoutView="0" workbookViewId="0" topLeftCell="A1">
      <selection activeCell="A5" sqref="A5:E6"/>
    </sheetView>
  </sheetViews>
  <sheetFormatPr defaultColWidth="9.140625" defaultRowHeight="15"/>
  <cols>
    <col min="1" max="1" width="63.8515625" style="0" customWidth="1"/>
    <col min="2" max="2" width="10.140625" style="0" customWidth="1"/>
    <col min="3" max="3" width="11.7109375" style="0" customWidth="1"/>
    <col min="4" max="5" width="11.7109375" style="0" hidden="1" customWidth="1"/>
    <col min="6" max="6" width="1.7109375" style="0" customWidth="1"/>
    <col min="7" max="7" width="9.140625" style="0" hidden="1" customWidth="1"/>
  </cols>
  <sheetData>
    <row r="1" spans="1:7" ht="15" customHeight="1">
      <c r="A1" s="426" t="s">
        <v>608</v>
      </c>
      <c r="B1" s="426"/>
      <c r="C1" s="101"/>
      <c r="D1" s="101"/>
      <c r="E1" s="101"/>
      <c r="F1" s="101"/>
      <c r="G1" s="101"/>
    </row>
    <row r="2" spans="1:7" ht="3" customHeight="1">
      <c r="A2" s="365"/>
      <c r="B2" s="365"/>
      <c r="C2" s="101"/>
      <c r="D2" s="101"/>
      <c r="E2" s="101"/>
      <c r="F2" s="101"/>
      <c r="G2" s="101"/>
    </row>
    <row r="3" spans="1:7" ht="14.25" customHeight="1">
      <c r="A3" s="438" t="s">
        <v>227</v>
      </c>
      <c r="B3" s="425"/>
      <c r="C3" s="102"/>
      <c r="D3" s="102"/>
      <c r="E3" s="102"/>
      <c r="F3" s="102"/>
      <c r="G3" s="102"/>
    </row>
    <row r="4" spans="1:7" ht="32.25" customHeight="1">
      <c r="A4" s="439" t="s">
        <v>704</v>
      </c>
      <c r="B4" s="440"/>
      <c r="C4" s="102"/>
      <c r="D4" s="102"/>
      <c r="E4" s="102"/>
      <c r="F4" s="102"/>
      <c r="G4" s="102"/>
    </row>
    <row r="5" spans="1:5" ht="15">
      <c r="A5" s="432" t="s">
        <v>685</v>
      </c>
      <c r="B5" s="433"/>
      <c r="C5" s="433"/>
      <c r="D5" s="433"/>
      <c r="E5" s="434"/>
    </row>
    <row r="6" spans="1:5" ht="15">
      <c r="A6" s="435"/>
      <c r="B6" s="436"/>
      <c r="C6" s="436"/>
      <c r="D6" s="436"/>
      <c r="E6" s="437"/>
    </row>
    <row r="7" spans="1:5" ht="15.75">
      <c r="A7" s="4" t="s">
        <v>414</v>
      </c>
      <c r="B7" s="5" t="s">
        <v>342</v>
      </c>
      <c r="C7" s="186" t="s">
        <v>638</v>
      </c>
      <c r="D7" s="187">
        <v>2016</v>
      </c>
      <c r="E7" s="4">
        <v>2017</v>
      </c>
    </row>
    <row r="8" spans="1:5" s="364" customFormat="1" ht="12">
      <c r="A8" s="366">
        <v>1</v>
      </c>
      <c r="B8" s="366">
        <v>2</v>
      </c>
      <c r="C8" s="366">
        <v>3</v>
      </c>
      <c r="D8" s="360">
        <v>4</v>
      </c>
      <c r="E8" s="360">
        <v>5</v>
      </c>
    </row>
    <row r="9" spans="1:5" ht="15.75" customHeight="1">
      <c r="A9" s="86" t="s">
        <v>415</v>
      </c>
      <c r="B9" s="5"/>
      <c r="C9" s="270">
        <f>C10+C14+C18+C22+C24+C28+C33+C35+C38+C49+C51+C57+C61+C63+C65+C26</f>
        <v>282601.71200000006</v>
      </c>
      <c r="D9" s="5"/>
      <c r="E9" s="5"/>
    </row>
    <row r="10" spans="1:5" ht="15.75" customHeight="1">
      <c r="A10" s="167" t="s">
        <v>361</v>
      </c>
      <c r="B10" s="103" t="s">
        <v>308</v>
      </c>
      <c r="C10" s="5">
        <f>C11+C12+C13</f>
        <v>20190.275999999998</v>
      </c>
      <c r="D10" s="5">
        <f>D11+D12+D13</f>
        <v>20412.275999999998</v>
      </c>
      <c r="E10" s="5">
        <f>E11+E12+E13</f>
        <v>21172.275999999998</v>
      </c>
    </row>
    <row r="11" spans="1:5" ht="47.25" customHeight="1">
      <c r="A11" s="168" t="s">
        <v>407</v>
      </c>
      <c r="B11" s="169" t="s">
        <v>85</v>
      </c>
      <c r="C11" s="3">
        <v>3356.276</v>
      </c>
      <c r="D11" s="3">
        <v>3356.276</v>
      </c>
      <c r="E11" s="3">
        <v>3356.276</v>
      </c>
    </row>
    <row r="12" spans="1:5" ht="35.25" customHeight="1">
      <c r="A12" s="168" t="s">
        <v>359</v>
      </c>
      <c r="B12" s="169" t="s">
        <v>45</v>
      </c>
      <c r="C12" s="3">
        <v>8885</v>
      </c>
      <c r="D12" s="3">
        <v>9517</v>
      </c>
      <c r="E12" s="3">
        <v>9807</v>
      </c>
    </row>
    <row r="13" spans="1:5" ht="39" customHeight="1">
      <c r="A13" s="168" t="s">
        <v>360</v>
      </c>
      <c r="B13" s="169" t="s">
        <v>48</v>
      </c>
      <c r="C13" s="3">
        <v>7949</v>
      </c>
      <c r="D13" s="3">
        <v>7539</v>
      </c>
      <c r="E13" s="3">
        <v>8009</v>
      </c>
    </row>
    <row r="14" spans="1:5" ht="46.5" customHeight="1">
      <c r="A14" s="170" t="s">
        <v>164</v>
      </c>
      <c r="B14" s="103" t="s">
        <v>306</v>
      </c>
      <c r="C14" s="5">
        <f>C15+C16+C17</f>
        <v>29963.592</v>
      </c>
      <c r="D14" s="5">
        <f>D15+D16+D17</f>
        <v>31178.872999999996</v>
      </c>
      <c r="E14" s="5">
        <f>E15+E16+E17</f>
        <v>31742.792999999998</v>
      </c>
    </row>
    <row r="15" spans="1:5" ht="63.75" customHeight="1">
      <c r="A15" s="372" t="s">
        <v>665</v>
      </c>
      <c r="B15" s="169" t="s">
        <v>307</v>
      </c>
      <c r="C15" s="3">
        <v>10081.926</v>
      </c>
      <c r="D15" s="3">
        <v>10081.926</v>
      </c>
      <c r="E15" s="3">
        <v>10081.926</v>
      </c>
    </row>
    <row r="16" spans="1:5" ht="60.75" customHeight="1">
      <c r="A16" s="372" t="s">
        <v>666</v>
      </c>
      <c r="B16" s="169" t="s">
        <v>159</v>
      </c>
      <c r="C16" s="3">
        <v>13539.716</v>
      </c>
      <c r="D16" s="3">
        <v>14738.469</v>
      </c>
      <c r="E16" s="3">
        <v>15370.759</v>
      </c>
    </row>
    <row r="17" spans="1:5" ht="72" customHeight="1">
      <c r="A17" s="372" t="s">
        <v>667</v>
      </c>
      <c r="B17" s="169" t="s">
        <v>249</v>
      </c>
      <c r="C17" s="3">
        <v>6341.95</v>
      </c>
      <c r="D17" s="3">
        <v>6358.478</v>
      </c>
      <c r="E17" s="3">
        <v>6290.108</v>
      </c>
    </row>
    <row r="18" spans="1:5" ht="18" customHeight="1">
      <c r="A18" s="75" t="s">
        <v>363</v>
      </c>
      <c r="B18" s="103" t="s">
        <v>476</v>
      </c>
      <c r="C18" s="5">
        <f>C19+C20+C21</f>
        <v>219924.33000000002</v>
      </c>
      <c r="D18" s="5">
        <f>D19+D20+D21</f>
        <v>215069.33000000002</v>
      </c>
      <c r="E18" s="5">
        <f>E19+E20+E21</f>
        <v>215329.33000000002</v>
      </c>
    </row>
    <row r="19" spans="1:5" ht="45.75" customHeight="1">
      <c r="A19" s="168" t="s">
        <v>364</v>
      </c>
      <c r="B19" s="169" t="s">
        <v>477</v>
      </c>
      <c r="C19" s="3">
        <v>5146.966</v>
      </c>
      <c r="D19" s="3">
        <v>5146.966</v>
      </c>
      <c r="E19" s="3">
        <v>5146.966</v>
      </c>
    </row>
    <row r="20" spans="1:5" ht="52.5" customHeight="1">
      <c r="A20" s="168" t="s">
        <v>365</v>
      </c>
      <c r="B20" s="169" t="s">
        <v>257</v>
      </c>
      <c r="C20" s="3">
        <v>207261.364</v>
      </c>
      <c r="D20" s="3">
        <v>202173.364</v>
      </c>
      <c r="E20" s="3">
        <v>202233.364</v>
      </c>
    </row>
    <row r="21" spans="1:5" ht="63" customHeight="1">
      <c r="A21" s="184" t="s">
        <v>366</v>
      </c>
      <c r="B21" s="169" t="s">
        <v>478</v>
      </c>
      <c r="C21" s="3">
        <v>7516</v>
      </c>
      <c r="D21" s="3">
        <v>7749</v>
      </c>
      <c r="E21" s="3">
        <v>7949</v>
      </c>
    </row>
    <row r="22" spans="1:5" ht="60" customHeight="1">
      <c r="A22" s="173" t="s">
        <v>160</v>
      </c>
      <c r="B22" s="103" t="s">
        <v>275</v>
      </c>
      <c r="C22" s="5">
        <f>C23</f>
        <v>491</v>
      </c>
      <c r="D22" s="5">
        <f>D23</f>
        <v>491</v>
      </c>
      <c r="E22" s="5">
        <f>E23</f>
        <v>491</v>
      </c>
    </row>
    <row r="23" spans="1:5" ht="78" customHeight="1">
      <c r="A23" s="183" t="s">
        <v>408</v>
      </c>
      <c r="B23" s="169" t="s">
        <v>92</v>
      </c>
      <c r="C23" s="3">
        <v>491</v>
      </c>
      <c r="D23" s="3">
        <v>491</v>
      </c>
      <c r="E23" s="3">
        <v>491</v>
      </c>
    </row>
    <row r="24" spans="1:5" ht="34.5" customHeight="1">
      <c r="A24" s="254" t="s">
        <v>140</v>
      </c>
      <c r="B24" s="103" t="s">
        <v>367</v>
      </c>
      <c r="C24" s="270">
        <f>C25</f>
        <v>400</v>
      </c>
      <c r="D24" s="270">
        <f>D25</f>
        <v>464</v>
      </c>
      <c r="E24" s="270">
        <f>E25</f>
        <v>472</v>
      </c>
    </row>
    <row r="25" spans="1:5" ht="30.75" customHeight="1">
      <c r="A25" s="175" t="s">
        <v>368</v>
      </c>
      <c r="B25" s="169" t="s">
        <v>369</v>
      </c>
      <c r="C25" s="46">
        <v>400</v>
      </c>
      <c r="D25" s="46">
        <v>464</v>
      </c>
      <c r="E25" s="46">
        <v>472</v>
      </c>
    </row>
    <row r="26" spans="1:5" ht="44.25" customHeight="1">
      <c r="A26" s="377" t="s">
        <v>688</v>
      </c>
      <c r="B26" s="103" t="s">
        <v>475</v>
      </c>
      <c r="C26" s="50">
        <f>C27</f>
        <v>145.4</v>
      </c>
      <c r="D26" s="46"/>
      <c r="E26" s="46"/>
    </row>
    <row r="27" spans="1:5" ht="61.5" customHeight="1">
      <c r="A27" s="264" t="s">
        <v>691</v>
      </c>
      <c r="B27" s="169" t="s">
        <v>689</v>
      </c>
      <c r="C27" s="46">
        <v>145.4</v>
      </c>
      <c r="D27" s="46"/>
      <c r="E27" s="46"/>
    </row>
    <row r="28" spans="1:5" ht="50.25" customHeight="1">
      <c r="A28" s="170" t="s">
        <v>32</v>
      </c>
      <c r="B28" s="103" t="s">
        <v>370</v>
      </c>
      <c r="C28" s="5">
        <f>C29+C30+C31+C32</f>
        <v>1715</v>
      </c>
      <c r="D28" s="5">
        <f>D29+D30+D31+D32</f>
        <v>1320</v>
      </c>
      <c r="E28" s="5">
        <f>E29+E30+E31+E32</f>
        <v>1400</v>
      </c>
    </row>
    <row r="29" spans="1:5" ht="81.75" customHeight="1" hidden="1">
      <c r="A29" s="172" t="s">
        <v>371</v>
      </c>
      <c r="B29" s="169" t="s">
        <v>84</v>
      </c>
      <c r="C29" s="5"/>
      <c r="D29" s="5"/>
      <c r="E29" s="5"/>
    </row>
    <row r="30" spans="1:5" ht="82.5" customHeight="1">
      <c r="A30" s="172" t="s">
        <v>372</v>
      </c>
      <c r="B30" s="169" t="s">
        <v>40</v>
      </c>
      <c r="C30" s="3">
        <v>180</v>
      </c>
      <c r="D30" s="3">
        <v>180</v>
      </c>
      <c r="E30" s="3">
        <v>180</v>
      </c>
    </row>
    <row r="31" spans="1:5" ht="82.5" customHeight="1">
      <c r="A31" s="168" t="s">
        <v>373</v>
      </c>
      <c r="B31" s="3" t="s">
        <v>374</v>
      </c>
      <c r="C31" s="3">
        <v>785</v>
      </c>
      <c r="D31" s="284">
        <v>330</v>
      </c>
      <c r="E31" s="285">
        <v>370</v>
      </c>
    </row>
    <row r="32" spans="1:5" ht="64.5" customHeight="1">
      <c r="A32" s="172" t="s">
        <v>375</v>
      </c>
      <c r="B32" s="3" t="s">
        <v>376</v>
      </c>
      <c r="C32" s="285">
        <v>750</v>
      </c>
      <c r="D32" s="286">
        <v>810</v>
      </c>
      <c r="E32" s="221">
        <v>850</v>
      </c>
    </row>
    <row r="33" spans="1:5" ht="54" customHeight="1">
      <c r="A33" s="75" t="s">
        <v>153</v>
      </c>
      <c r="B33" s="5" t="s">
        <v>377</v>
      </c>
      <c r="C33" s="5">
        <f>C34</f>
        <v>20</v>
      </c>
      <c r="D33" s="8">
        <f>D34</f>
        <v>20</v>
      </c>
      <c r="E33" s="5">
        <f>E34</f>
        <v>20</v>
      </c>
    </row>
    <row r="34" spans="1:5" ht="69.75" customHeight="1">
      <c r="A34" s="168" t="s">
        <v>154</v>
      </c>
      <c r="B34" s="3" t="s">
        <v>87</v>
      </c>
      <c r="C34" s="5">
        <v>20</v>
      </c>
      <c r="D34" s="8">
        <v>20</v>
      </c>
      <c r="E34" s="5">
        <v>20</v>
      </c>
    </row>
    <row r="35" spans="1:5" ht="50.25" customHeight="1">
      <c r="A35" s="170" t="s">
        <v>148</v>
      </c>
      <c r="B35" s="5" t="s">
        <v>479</v>
      </c>
      <c r="C35" s="5">
        <f>C36+C37</f>
        <v>964.114</v>
      </c>
      <c r="D35" s="5">
        <f>D36+D37</f>
        <v>824.114</v>
      </c>
      <c r="E35" s="5">
        <f>E36+E37</f>
        <v>844.114</v>
      </c>
    </row>
    <row r="36" spans="1:5" ht="66" customHeight="1">
      <c r="A36" s="168" t="s">
        <v>149</v>
      </c>
      <c r="B36" s="3" t="s">
        <v>378</v>
      </c>
      <c r="C36" s="3">
        <v>365</v>
      </c>
      <c r="D36" s="271">
        <v>365</v>
      </c>
      <c r="E36" s="3">
        <v>365</v>
      </c>
    </row>
    <row r="37" spans="1:5" ht="84" customHeight="1">
      <c r="A37" s="168" t="s">
        <v>151</v>
      </c>
      <c r="B37" s="3" t="s">
        <v>79</v>
      </c>
      <c r="C37" s="3">
        <v>599.114</v>
      </c>
      <c r="D37" s="271">
        <v>459.114</v>
      </c>
      <c r="E37" s="3">
        <v>479.114</v>
      </c>
    </row>
    <row r="38" spans="1:5" ht="65.25" customHeight="1">
      <c r="A38" s="176" t="s">
        <v>142</v>
      </c>
      <c r="B38" s="5" t="s">
        <v>380</v>
      </c>
      <c r="C38" s="5">
        <f>C39+C40+C41</f>
        <v>5843</v>
      </c>
      <c r="D38" s="5">
        <f>D39+D40+D41</f>
        <v>8597</v>
      </c>
      <c r="E38" s="5">
        <f>E39+E40+E41</f>
        <v>6593</v>
      </c>
    </row>
    <row r="39" spans="1:5" ht="72.75" customHeight="1">
      <c r="A39" s="175" t="s">
        <v>636</v>
      </c>
      <c r="B39" s="177" t="s">
        <v>381</v>
      </c>
      <c r="C39" s="3">
        <v>5823</v>
      </c>
      <c r="D39" s="271">
        <v>8427</v>
      </c>
      <c r="E39" s="3">
        <v>6403</v>
      </c>
    </row>
    <row r="40" spans="1:5" ht="73.5" customHeight="1" hidden="1">
      <c r="A40" s="178" t="s">
        <v>382</v>
      </c>
      <c r="B40" s="3" t="s">
        <v>383</v>
      </c>
      <c r="C40" s="3"/>
      <c r="D40" s="271">
        <v>150</v>
      </c>
      <c r="E40" s="3">
        <v>170</v>
      </c>
    </row>
    <row r="41" spans="1:5" ht="65.25" customHeight="1">
      <c r="A41" s="174" t="s">
        <v>384</v>
      </c>
      <c r="B41" s="3" t="s">
        <v>385</v>
      </c>
      <c r="C41" s="3">
        <v>20</v>
      </c>
      <c r="D41" s="271">
        <v>20</v>
      </c>
      <c r="E41" s="3">
        <v>20</v>
      </c>
    </row>
    <row r="42" spans="1:9" ht="44.25" customHeight="1">
      <c r="A42" s="179" t="s">
        <v>284</v>
      </c>
      <c r="B42" s="5" t="s">
        <v>251</v>
      </c>
      <c r="C42" s="5">
        <f>C43+C44</f>
        <v>359.2</v>
      </c>
      <c r="D42" s="8"/>
      <c r="E42" s="5"/>
      <c r="F42" s="412"/>
      <c r="G42" s="413"/>
      <c r="H42" s="413"/>
      <c r="I42" s="413"/>
    </row>
    <row r="43" spans="1:5" ht="68.25" customHeight="1">
      <c r="A43" s="168" t="s">
        <v>286</v>
      </c>
      <c r="B43" s="3" t="s">
        <v>95</v>
      </c>
      <c r="C43" s="3">
        <v>237</v>
      </c>
      <c r="D43" s="8"/>
      <c r="E43" s="5"/>
    </row>
    <row r="44" spans="1:5" ht="68.25" customHeight="1">
      <c r="A44" s="168" t="s">
        <v>676</v>
      </c>
      <c r="B44" s="3" t="s">
        <v>396</v>
      </c>
      <c r="C44" s="3">
        <v>122.2</v>
      </c>
      <c r="D44" s="8"/>
      <c r="E44" s="5"/>
    </row>
    <row r="45" spans="1:9" ht="34.5" customHeight="1" hidden="1">
      <c r="A45" s="75" t="s">
        <v>10</v>
      </c>
      <c r="B45" s="5" t="s">
        <v>11</v>
      </c>
      <c r="C45" s="5"/>
      <c r="D45" s="8"/>
      <c r="E45" s="5"/>
      <c r="F45" s="412"/>
      <c r="G45" s="413"/>
      <c r="H45" s="413"/>
      <c r="I45" s="413"/>
    </row>
    <row r="46" spans="1:9" ht="47.25" customHeight="1" hidden="1">
      <c r="A46" s="172" t="s">
        <v>402</v>
      </c>
      <c r="B46" s="3" t="s">
        <v>88</v>
      </c>
      <c r="C46" s="5"/>
      <c r="D46" s="8"/>
      <c r="E46" s="5"/>
      <c r="F46" s="181"/>
      <c r="G46" s="24"/>
      <c r="H46" s="24"/>
      <c r="I46" s="24"/>
    </row>
    <row r="47" spans="1:9" ht="45.75" customHeight="1" hidden="1">
      <c r="A47" s="168" t="s">
        <v>12</v>
      </c>
      <c r="B47" s="3" t="s">
        <v>13</v>
      </c>
      <c r="C47" s="5"/>
      <c r="D47" s="8"/>
      <c r="E47" s="5"/>
      <c r="F47" s="181"/>
      <c r="G47" s="24"/>
      <c r="H47" s="24"/>
      <c r="I47" s="24"/>
    </row>
    <row r="48" spans="1:5" ht="49.5" customHeight="1" hidden="1">
      <c r="A48" s="172" t="s">
        <v>397</v>
      </c>
      <c r="B48" s="3" t="s">
        <v>403</v>
      </c>
      <c r="C48" s="5"/>
      <c r="D48" s="8"/>
      <c r="E48" s="5"/>
    </row>
    <row r="49" spans="1:5" ht="54.75" customHeight="1">
      <c r="A49" s="180" t="s">
        <v>189</v>
      </c>
      <c r="B49" s="5" t="s">
        <v>398</v>
      </c>
      <c r="C49" s="5">
        <f>C50</f>
        <v>5</v>
      </c>
      <c r="D49" s="5">
        <f>D50</f>
        <v>0</v>
      </c>
      <c r="E49" s="5">
        <f>E50</f>
        <v>0</v>
      </c>
    </row>
    <row r="50" spans="1:5" ht="68.25" customHeight="1">
      <c r="A50" s="171" t="s">
        <v>399</v>
      </c>
      <c r="B50" s="3" t="s">
        <v>91</v>
      </c>
      <c r="C50" s="3">
        <v>5</v>
      </c>
      <c r="D50" s="8"/>
      <c r="E50" s="5"/>
    </row>
    <row r="51" spans="1:5" ht="36" customHeight="1">
      <c r="A51" s="109" t="s">
        <v>107</v>
      </c>
      <c r="B51" s="5" t="s">
        <v>242</v>
      </c>
      <c r="C51" s="5">
        <f>C52+C53</f>
        <v>377</v>
      </c>
      <c r="D51" s="5">
        <f>D52+D53</f>
        <v>377</v>
      </c>
      <c r="E51" s="5">
        <f>E52+E53</f>
        <v>237</v>
      </c>
    </row>
    <row r="52" spans="1:5" ht="48" customHeight="1">
      <c r="A52" s="168" t="s">
        <v>400</v>
      </c>
      <c r="B52" s="3" t="s">
        <v>89</v>
      </c>
      <c r="C52" s="3">
        <v>140</v>
      </c>
      <c r="D52" s="284">
        <v>140</v>
      </c>
      <c r="E52" s="285"/>
    </row>
    <row r="53" spans="1:5" ht="51.75" customHeight="1">
      <c r="A53" s="172" t="s">
        <v>401</v>
      </c>
      <c r="B53" s="3" t="s">
        <v>244</v>
      </c>
      <c r="C53" s="285">
        <v>237</v>
      </c>
      <c r="D53" s="286">
        <v>237</v>
      </c>
      <c r="E53" s="221">
        <v>237</v>
      </c>
    </row>
    <row r="54" spans="1:5" ht="60.75" customHeight="1" hidden="1">
      <c r="A54" s="367" t="s">
        <v>635</v>
      </c>
      <c r="B54" s="5" t="s">
        <v>404</v>
      </c>
      <c r="C54" s="5"/>
      <c r="D54" s="8"/>
      <c r="E54" s="2"/>
    </row>
    <row r="55" spans="1:5" ht="21" customHeight="1" hidden="1">
      <c r="A55" s="87"/>
      <c r="B55" s="5"/>
      <c r="C55" s="5"/>
      <c r="D55" s="8">
        <v>1</v>
      </c>
      <c r="E55" s="2"/>
    </row>
    <row r="56" spans="1:5" ht="84" customHeight="1" hidden="1">
      <c r="A56" s="172" t="s">
        <v>405</v>
      </c>
      <c r="B56" s="3" t="s">
        <v>90</v>
      </c>
      <c r="C56" s="5"/>
      <c r="D56" s="8"/>
      <c r="E56" s="2"/>
    </row>
    <row r="57" spans="1:5" ht="57" customHeight="1">
      <c r="A57" s="182" t="s">
        <v>470</v>
      </c>
      <c r="B57" s="30" t="s">
        <v>406</v>
      </c>
      <c r="C57" s="2">
        <f>C58</f>
        <v>1539</v>
      </c>
      <c r="D57" s="2">
        <f>D58</f>
        <v>1539</v>
      </c>
      <c r="E57" s="2">
        <f>E58</f>
        <v>0</v>
      </c>
    </row>
    <row r="58" spans="1:5" ht="100.5" customHeight="1">
      <c r="A58" s="168" t="s">
        <v>409</v>
      </c>
      <c r="B58" s="85" t="s">
        <v>109</v>
      </c>
      <c r="C58" s="85">
        <v>1539</v>
      </c>
      <c r="D58" s="284">
        <v>1539</v>
      </c>
      <c r="E58" s="284"/>
    </row>
    <row r="59" spans="1:5" ht="66.75" customHeight="1" hidden="1">
      <c r="A59" s="75" t="s">
        <v>108</v>
      </c>
      <c r="B59" s="5" t="s">
        <v>411</v>
      </c>
      <c r="C59" s="5"/>
      <c r="D59" s="8"/>
      <c r="E59" s="2"/>
    </row>
    <row r="60" spans="1:5" ht="96" customHeight="1" hidden="1">
      <c r="A60" s="168" t="s">
        <v>410</v>
      </c>
      <c r="B60" s="85" t="s">
        <v>110</v>
      </c>
      <c r="C60" s="5"/>
      <c r="D60" s="8"/>
      <c r="E60" s="84"/>
    </row>
    <row r="61" spans="1:5" ht="33.75" customHeight="1">
      <c r="A61" s="75" t="s">
        <v>618</v>
      </c>
      <c r="B61" s="9" t="s">
        <v>413</v>
      </c>
      <c r="C61" s="5">
        <f>C62</f>
        <v>5</v>
      </c>
      <c r="D61" s="83">
        <f>D62</f>
        <v>0</v>
      </c>
      <c r="E61" s="83">
        <f>E62</f>
        <v>0</v>
      </c>
    </row>
    <row r="62" spans="1:5" ht="66" customHeight="1">
      <c r="A62" s="185" t="s">
        <v>412</v>
      </c>
      <c r="B62" s="3" t="s">
        <v>619</v>
      </c>
      <c r="C62" s="292">
        <v>5</v>
      </c>
      <c r="D62" s="293"/>
      <c r="E62" s="293"/>
    </row>
    <row r="63" spans="1:5" ht="41.25" customHeight="1">
      <c r="A63" s="109" t="s">
        <v>214</v>
      </c>
      <c r="B63" s="220" t="s">
        <v>137</v>
      </c>
      <c r="C63" s="220">
        <f>C64</f>
        <v>115</v>
      </c>
      <c r="D63" s="220"/>
      <c r="E63" s="220"/>
    </row>
    <row r="64" spans="1:5" ht="78.75">
      <c r="A64" s="168" t="s">
        <v>138</v>
      </c>
      <c r="B64" s="221" t="s">
        <v>139</v>
      </c>
      <c r="C64" s="221">
        <v>115</v>
      </c>
      <c r="D64" s="221"/>
      <c r="E64" s="221"/>
    </row>
    <row r="65" spans="1:5" ht="43.5">
      <c r="A65" s="109" t="s">
        <v>670</v>
      </c>
      <c r="B65" s="5" t="s">
        <v>672</v>
      </c>
      <c r="C65" s="5">
        <f>C66</f>
        <v>904</v>
      </c>
      <c r="D65" s="373"/>
      <c r="E65" s="221"/>
    </row>
    <row r="66" spans="1:5" ht="59.25" customHeight="1">
      <c r="A66" s="90" t="s">
        <v>671</v>
      </c>
      <c r="B66" s="3" t="s">
        <v>673</v>
      </c>
      <c r="C66" s="221">
        <v>904</v>
      </c>
      <c r="D66" s="373"/>
      <c r="E66" s="221"/>
    </row>
    <row r="67" spans="1:3" ht="15" hidden="1">
      <c r="A67" s="374"/>
      <c r="B67" s="2"/>
      <c r="C67" s="2"/>
    </row>
    <row r="68" spans="1:3" ht="15" hidden="1">
      <c r="A68" s="374"/>
      <c r="B68" s="2"/>
      <c r="C68" s="2"/>
    </row>
    <row r="69" spans="1:3" ht="15" hidden="1">
      <c r="A69" s="374"/>
      <c r="B69" s="2"/>
      <c r="C69" s="2"/>
    </row>
  </sheetData>
  <sheetProtection/>
  <mergeCells count="6">
    <mergeCell ref="F42:I42"/>
    <mergeCell ref="F45:I45"/>
    <mergeCell ref="A5:E6"/>
    <mergeCell ref="A1:B1"/>
    <mergeCell ref="A3:B3"/>
    <mergeCell ref="A4:B4"/>
  </mergeCells>
  <hyperlinks>
    <hyperlink ref="A23" r:id="rId1" display="consultantplus://offline/ref=C6EF3AE28B6C46D1117CBBA251A07B11C6C7C5768D62628200322DA1BBA42282C9440EEF08E6CC43400635U6VAM"/>
    <hyperlink ref="A25" r:id="rId2" display="consultantplus://offline/ref=C6EF3AE28B6C46D1117CBBA251A07B11C6C7C5768D606C8B0E322DA1BBA42282C9440EEF08E6CC43400230U6VFM"/>
    <hyperlink ref="A38" r:id="rId3" display="consultantplus://offline/ref=C6EF3AE28B6C46D1117CBBA251A07B11C6C7C5768D6761820E322DA1BBA42282C9440EEF08E6CC43400635U6VAM"/>
    <hyperlink ref="A39" r:id="rId4" display="consultantplus://offline/ref=C6EF3AE28B6C46D1117CBBA251A07B11C6C7C5768D6761820E322DA1BBA42282C9440EEF08E6CC43400235U6VEM"/>
    <hyperlink ref="A40" r:id="rId5" display="consultantplus://offline/ref=C6EF3AE28B6C46D1117CBBA251A07B11C6C7C5768D6761820E322DA1BBA42282C9440EEF08E6CC43400331U6VCM"/>
    <hyperlink ref="A41" r:id="rId6" display="consultantplus://offline/ref=C6EF3AE28B6C46D1117CBBA251A07B11C6C7C5768D6761820E322DA1BBA42282C9440EEF08E6CC43400136U6VDM"/>
    <hyperlink ref="A26" r:id="rId7" display="consultantplus://offline/ref=C6EF3AE28B6C46D1117CBBA251A07B11C6C7C5768D67668B05322DA1BBA42282C9440EEF08E6CC43400635U6VBM"/>
    <hyperlink ref="A27" r:id="rId8" display="consultantplus://offline/ref=C6EF3AE28B6C46D1117CBBA251A07B11C6C7C5768D67668B05322DA1BBA42282C9440EEF08E6CC43410E37U6VAM"/>
  </hyperlinks>
  <printOptions horizontalCentered="1"/>
  <pageMargins left="0.7480314960629921" right="0.15748031496062992" top="0.984251968503937" bottom="0.984251968503937" header="0.5118110236220472" footer="0.5118110236220472"/>
  <pageSetup fitToHeight="0" fitToWidth="1" horizontalDpi="600" verticalDpi="600" orientation="portrait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2014-11-14T11:32:01Z</cp:lastPrinted>
  <dcterms:created xsi:type="dcterms:W3CDTF">2006-09-28T05:33:49Z</dcterms:created>
  <dcterms:modified xsi:type="dcterms:W3CDTF">2015-02-17T15:06:03Z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