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доходы 2014" sheetId="1" r:id="rId1"/>
    <sheet name="функц.стр-ра" sheetId="2" r:id="rId2"/>
    <sheet name="ведомст.2014-2016" sheetId="3" r:id="rId3"/>
    <sheet name="разд.подр." sheetId="4" r:id="rId4"/>
    <sheet name="цел.прог.2014" sheetId="5" r:id="rId5"/>
  </sheets>
  <definedNames/>
  <calcPr fullCalcOnLoad="1"/>
</workbook>
</file>

<file path=xl/sharedStrings.xml><?xml version="1.0" encoding="utf-8"?>
<sst xmlns="http://schemas.openxmlformats.org/spreadsheetml/2006/main" count="5468" uniqueCount="598">
  <si>
    <t>Обеспечение деятельности Администрации Пристенского Района Курской области</t>
  </si>
  <si>
    <t>Выполнение других обязательств Пристенского района Курской области</t>
  </si>
  <si>
    <t>Обеспечение мер социальной поддержки ветеранов труда и тружеников тыла</t>
  </si>
  <si>
    <t>82 2 0000</t>
  </si>
  <si>
    <t>82 2 1460</t>
  </si>
  <si>
    <t>Доходы, получаемые в виде арендной платы за земельные участки, государственная собственность,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</si>
  <si>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</si>
  <si>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1 11 05035 05 0000 120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</si>
  <si>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</si>
  <si>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</si>
  <si>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1 16 30010 01 0000 140</t>
  </si>
  <si>
    <t xml:space="preserve">Денежные взыскания (штрафы) за нарушение правил перевозки крупногабаритных и тяжеловесных грузов по автомобильныи дорогам общего пользования </t>
  </si>
  <si>
    <t>1 16 30014 01 0000 140</t>
  </si>
  <si>
    <t xml:space="preserve">Денежные взыскания (штрафы) за нарушение правил перевозки крупногабаритных и тяжеловесных грузов по автомобильныи дорогам общего пользования местного значения муниципальных районов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</si>
  <si>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</si>
  <si>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</si>
  <si>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</si>
  <si>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</si>
  <si>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</si>
  <si>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</si>
  <si>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</si>
  <si>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</si>
  <si>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1 14 06000 00 0000 430</t>
  </si>
  <si>
    <t>Учреждения культуры и мероприятия в сфере культуры и кинематографии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</si>
  <si>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</si>
  <si>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</si>
  <si>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</si>
  <si>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</si>
  <si>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</si>
  <si>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</si>
  <si>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</si>
  <si>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</si>
  <si>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</si>
  <si>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</si>
  <si>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1 16 25060 01 0000 140 </t>
  </si>
  <si>
    <t xml:space="preserve">Денежные взыскания (штрафы) за нарушение земельного законодательства  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</si>
  <si>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</si>
  <si>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</si>
  <si>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</si>
  <si>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</si>
  <si>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</si>
  <si>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</si>
  <si>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2 00 00000 00 0000 000</t>
  </si>
  <si>
    <t>БЕЗВОЗМЕЗДНЫЕ ПОСТУПЛЕНИЯ</t>
  </si>
  <si>
    <t>2 02 0000 00 0000 000</t>
  </si>
  <si>
    <t>Безвозмездные поступления от других бюджетов бюджетной системы Российской Федерации</t>
  </si>
  <si>
    <t>202 01000 00 0000 151</t>
  </si>
  <si>
    <t>Дотации бюджетам субъектов Российской Федерации и муниципальных образований</t>
  </si>
  <si>
    <t>2 02 01001 05 0000 151</t>
  </si>
  <si>
    <t>Государственная программа Курской области "Создание условий для эффективного исполнения полномочий в сфере юстиции"</t>
  </si>
  <si>
    <t>Подпрограмма "Развитие системы органов ЗАГС Курской области" государственной программы Курской области "Создание условий для эффективного исполнения полномочий в сфере юстиции"</t>
  </si>
  <si>
    <t>07 1 0000</t>
  </si>
  <si>
    <t>07 1 5950</t>
  </si>
  <si>
    <t>81 0 0000</t>
  </si>
  <si>
    <t>81 1 0000</t>
  </si>
  <si>
    <t>81 1 1401</t>
  </si>
  <si>
    <t>Непрограммная деятельность органов исполнительной власти Пристенского района Курской области</t>
  </si>
  <si>
    <t>Мероприятия в области улучшения жизни людей</t>
  </si>
  <si>
    <t>04 0 1450</t>
  </si>
  <si>
    <t>Мероприятия в области профилактики преступлений и иных правонарушений</t>
  </si>
  <si>
    <t>06 0 1451</t>
  </si>
  <si>
    <t>Мероприятия в области архивного дела</t>
  </si>
  <si>
    <t>13 0 1452</t>
  </si>
  <si>
    <t>08 0 1453</t>
  </si>
  <si>
    <t>Мероприятия в области привлечения инвестиций</t>
  </si>
  <si>
    <t>07 0 1454</t>
  </si>
  <si>
    <t>09 0 1455</t>
  </si>
  <si>
    <t>Непрограммная деятельность органов исполнительной власти</t>
  </si>
  <si>
    <t>Муниципальная программа "Улучшение демографической ситуации в Пристенском районе Курской области на 2013-2015 годы"</t>
  </si>
  <si>
    <t>16 0 0000</t>
  </si>
  <si>
    <t>Мероприятия  для улучшения демографической ситуации в Пристенском районе</t>
  </si>
  <si>
    <t>16 0 1456</t>
  </si>
  <si>
    <t>81 0 1425</t>
  </si>
  <si>
    <t>83 0 0000</t>
  </si>
  <si>
    <t>Мероприятия в области дошкольного образования</t>
  </si>
  <si>
    <t>83 1 0000</t>
  </si>
  <si>
    <t>83 1 1401</t>
  </si>
  <si>
    <t>Мероприятия в области общего образования</t>
  </si>
  <si>
    <t>83 2 0000</t>
  </si>
  <si>
    <t>83 2 1401</t>
  </si>
  <si>
    <t>Мероприятия в сфере дополнительного образования</t>
  </si>
  <si>
    <t>83 3  0000</t>
  </si>
  <si>
    <t>83 3 1401</t>
  </si>
  <si>
    <t>Непрограммныя деятельность органов исполнительной власти Пристенского района Курской области</t>
  </si>
  <si>
    <t>81 1 1414</t>
  </si>
  <si>
    <t>Субвенции местным бюджетам на осуществление отдельных государственных полномочий по обеспечению деятельности комиссий по делам несовершеннолетних и защите их прав</t>
  </si>
  <si>
    <t>03 3 1318</t>
  </si>
  <si>
    <t>Мероприятия в сфере культуры</t>
  </si>
  <si>
    <t>85 5 1401</t>
  </si>
  <si>
    <t xml:space="preserve">Мероприятия в области других вопросов культуры, кинематографии </t>
  </si>
  <si>
    <t>Выплата пенсий за выслугу лет и доплат к пенсиям муниципальных служащих Пристенского района Курской области</t>
  </si>
  <si>
    <t>81 1 1457</t>
  </si>
  <si>
    <t>Государственная программа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</si>
  <si>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Подпрограмма "Эффективная система межбюджетных отношений 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</si>
  <si>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/>
  </si>
  <si>
    <t>24 0 0000</t>
  </si>
  <si>
    <t>24 3 0000</t>
  </si>
  <si>
    <t>Субвенции местным бюджетам на 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</si>
  <si>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24 3 1346</t>
  </si>
  <si>
    <t>Прочие межбюджетные трансферты  общего характера</t>
  </si>
  <si>
    <t>82 1 1460</t>
  </si>
  <si>
    <t>Обеспечение деятельности и выполнение функций органов местного самоуправления</t>
  </si>
  <si>
    <t>Обеспечение деятельности и выполнение функций органов мастного самоуправления</t>
  </si>
  <si>
    <t>Расходы по обеспечению деятельности (оказание услуг) муниципальных учреждений</t>
  </si>
  <si>
    <t>Обеспечение реализации муниципальной программы «Развитие муниципальной службы в Администрации пристанского района  Курской области на 2012-2014 годы»</t>
  </si>
  <si>
    <t>Обеспечение условий для развития малого и среднего предпринимательства на территории муниципального образования</t>
  </si>
  <si>
    <t>Муниципальная программа"Создание условий для предоставления транспортных услуг населению и сохранение социально-значимых внутрирайонных автобусных маршрутов с малой интенсивностью пассажиропотока в Пристенском районе на 2014 год"</t>
  </si>
  <si>
    <t>Средства муниципальных образований на реализацию мероприятий по организации отдыха детей в каникулярное время</t>
  </si>
  <si>
    <t>Непрограммная деятельность казённых учреждений муниципального образования</t>
  </si>
  <si>
    <t>Государственная программа Курской области "Развитие культуры в Курской области"</t>
  </si>
  <si>
    <t>Непрограммная деятельность органов местного самоуправления</t>
  </si>
  <si>
    <t>Межбюджетные трансферты общего характера бюджетам субъектов Российской Федерации и муниципальных образований</t>
  </si>
  <si>
    <t>муниципального района "Пристенский район" Курской области на 2014 год</t>
  </si>
  <si>
    <t>Субвенции местным бюджетам на 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образовательных организаций</t>
  </si>
  <si>
    <t>02 1 1307</t>
  </si>
  <si>
    <t>03 1 1113</t>
  </si>
  <si>
    <t>Предоставление социальной поддержки отдельным категориям граждан по обеспечению продовольственными товарами</t>
  </si>
  <si>
    <t>03 1 1118</t>
  </si>
  <si>
    <t xml:space="preserve">и
и на плановый период 2015 и 2016 годов" от _________  г. № </t>
  </si>
  <si>
    <t>71 1 1402</t>
  </si>
  <si>
    <t>72 1 1402</t>
  </si>
  <si>
    <t xml:space="preserve">72 1 1402 </t>
  </si>
  <si>
    <t>72 2 0000</t>
  </si>
  <si>
    <t>72 2 1402</t>
  </si>
  <si>
    <t>82 1 1402</t>
  </si>
  <si>
    <t>73 0 0000</t>
  </si>
  <si>
    <t>73 1 0000</t>
  </si>
  <si>
    <t>73 1 1402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</si>
  <si>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Курской области, переданных для осуществления органам местного самоуправления </t>
  </si>
  <si>
    <t xml:space="preserve">01 </t>
  </si>
  <si>
    <t>Резервный фонд местной администрации</t>
  </si>
  <si>
    <t>84 1 1403</t>
  </si>
  <si>
    <t>Выполнение других (прочих) обязательств органа местного самоуправления</t>
  </si>
  <si>
    <t>74 1 1404</t>
  </si>
  <si>
    <t>Районная целевая программа "Развитие малого и среднего предпринимательства в Пристенском районе Курской области на 2012 – 2015 годы»</t>
  </si>
  <si>
    <t>14 0 1405</t>
  </si>
  <si>
    <t>Отдельные мероприятия по другим видам транспорта</t>
  </si>
  <si>
    <t>17 0 1426</t>
  </si>
  <si>
    <t>Муниципальная программа "Сохранение и развитие архивного дела в Пристенском районе Курской области на 2014-2016 годы"</t>
  </si>
  <si>
    <t>15 0 0000</t>
  </si>
  <si>
    <t>Мероприятия по сбору и удалению твердых и жидких бытовых отходов</t>
  </si>
  <si>
    <t>15 0 1432</t>
  </si>
  <si>
    <t>Мероприятия в области энергосбережения</t>
  </si>
  <si>
    <t>01 0 1434</t>
  </si>
  <si>
    <t>Субвенции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</t>
  </si>
  <si>
    <t>Капитальные вложения в объекты муниципальной собственности</t>
  </si>
  <si>
    <t>02 0 1429</t>
  </si>
  <si>
    <t>15 0 1401</t>
  </si>
  <si>
    <t xml:space="preserve">07 </t>
  </si>
  <si>
    <t>01 0 1401</t>
  </si>
  <si>
    <t>Средства муниципальных образований на предоставление мер социальной поддержки работников муниципальных образовательных учреждений</t>
  </si>
  <si>
    <t>Средства муниципальных образований на проведение капитального ремонта  муниципальных образовательных учреждений</t>
  </si>
  <si>
    <t>Средства муниципальных образований на приобретение оборудования для школьных столовых в рамках комплекса мер по модернизации общего образования</t>
  </si>
  <si>
    <t>Средства муниципальных образований на дополнительное финансирование мероприятий по организации питания обучающихся муниципальных образовательных организаций</t>
  </si>
  <si>
    <t>02 5 1401</t>
  </si>
  <si>
    <t>02 5 1409</t>
  </si>
  <si>
    <t>02 5 1410</t>
  </si>
  <si>
    <t>02 5 1411</t>
  </si>
  <si>
    <t>02 5 1412</t>
  </si>
  <si>
    <t>Межевание автомобильных дорог общего пользования местного значения, проведение кадастровых работ</t>
  </si>
  <si>
    <t xml:space="preserve">01 0 0000 </t>
  </si>
  <si>
    <t xml:space="preserve">200 </t>
  </si>
  <si>
    <t>Расходы на обеспечение деятельности (оказание услуг) муниципальных учреждений</t>
  </si>
  <si>
    <t>05 0 1401</t>
  </si>
  <si>
    <t>10 0 1401</t>
  </si>
  <si>
    <t>03 0 1408</t>
  </si>
  <si>
    <t>Непрограммныя деятельность казённых учреждений муниципального образования</t>
  </si>
  <si>
    <t>85 0 0000</t>
  </si>
  <si>
    <t xml:space="preserve"> 12 0 1414</t>
  </si>
  <si>
    <t>12 0 1414</t>
  </si>
  <si>
    <t xml:space="preserve">08 </t>
  </si>
  <si>
    <t>85 1 0000</t>
  </si>
  <si>
    <t>85 2 0000</t>
  </si>
  <si>
    <t>85 2 1401</t>
  </si>
  <si>
    <t>85 3 0000</t>
  </si>
  <si>
    <t>85 3 1401</t>
  </si>
  <si>
    <t>13 1 1113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</si>
  <si>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</si>
  <si>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11 0 1406</t>
  </si>
  <si>
    <t>Подпрограмма "Развитие институтов рынка труда" государственной программы Курской области "Содействие занятости населения в Курской области"</t>
  </si>
  <si>
    <t>06 2 0000</t>
  </si>
  <si>
    <t>Субвенции местным бюджетам на осуществление отдельных государственных полномочий в сфере трудовых отношений</t>
  </si>
  <si>
    <t>06 2 1331</t>
  </si>
  <si>
    <t>11 0 0000</t>
  </si>
  <si>
    <t>Государственная программа Курской области "Развитие образования в Курской области"</t>
  </si>
  <si>
    <t>02 0 0000</t>
  </si>
  <si>
    <t>Подпрограмма "Развитие дошкольного и общего образования детей" государственной программы Курской области "Развитие образования в Курской области"</t>
  </si>
  <si>
    <t>02 1 0000</t>
  </si>
  <si>
    <t>02 1 1303</t>
  </si>
  <si>
    <t>Субвенции местным бюджетам на реализацию основных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</si>
  <si>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02 1 1304</t>
  </si>
  <si>
    <t>02 1 1311</t>
  </si>
  <si>
    <t>Подпрограмма "Обеспечение условий реализации государственной программы" государственной программы Курской области "Развитие культуры в Курской области"</t>
  </si>
  <si>
    <t>10 3 0000</t>
  </si>
  <si>
    <t>01 0 0000</t>
  </si>
  <si>
    <t>12 0 0000</t>
  </si>
  <si>
    <t>Реализация мероприятий в сфере молодежной политики</t>
  </si>
  <si>
    <t>02 5 0000</t>
  </si>
  <si>
    <t>04 0 0000</t>
  </si>
  <si>
    <t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</si>
  <si>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10 3 1334</t>
  </si>
  <si>
    <t>Дотации бюджетам муниципальных районов на выравнивание бюджетной обеспеченности</t>
  </si>
  <si>
    <t>2 02 02999 05 0000 151</t>
  </si>
  <si>
    <t>2 02 03003 00 0000 151</t>
  </si>
  <si>
    <t>Субвенции бюджетам на государственную регистрацию актов гражданского состояния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</si>
  <si>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</si>
  <si>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</si>
  <si>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</si>
  <si>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</si>
  <si>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Судебная система</t>
  </si>
  <si>
    <t>Подпрограмма "Составление (изменение) списков кандидатов в присяжные заседатели" государственной программы Курской области "Создание условий для эффективного исполнения полномочий в сфере юстиции"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</si>
  <si>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</si>
  <si>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07 2 0000</t>
  </si>
  <si>
    <t>07 2  5120</t>
  </si>
  <si>
    <t xml:space="preserve"> в 2014 году - 2016 году</t>
  </si>
  <si>
    <t>Распределение бюджетных ассигнований по разделам, подразделам, целевым статьям (муниципальным  программам Пристенского района Курской области и непрограммным направлениям деятельности), группам (подгруппам) видов расходов классификации расходов  бюджета муниципального района  на 2014 год-2016 год</t>
  </si>
  <si>
    <t>Распределение бюджетных ассигнований по разделам, подразделам, целевым статьям (муниципальным  программам Пристенского района Курской области и непрограммным направлениям деятельности), группам (подгруппам) видов расходов классификации расходов  бюджета муниципального района  на 2014 - 2016 годы</t>
  </si>
  <si>
    <t xml:space="preserve">КУЛЬТУРА,  КИНЕМАТОГРАФИЯ </t>
  </si>
  <si>
    <t>Распределение бюджетных ассигнований по разделам, подразделам классификации расходов  бюджета муниципального района  на 2014 год-2016 год</t>
  </si>
  <si>
    <t>2 02 03013 05 0000 151</t>
  </si>
  <si>
    <t>1 03 00000 00 0000 000</t>
  </si>
  <si>
    <t>НАЛОГИ НА ТОВАРЫ (РАБОТЫ,УСЛУГИ), РЕАЛИЗУЕМЫЕ НА ТЕРРИТОРИИ РОССИЙСКОЙ ФЕДЕРАЦИИ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</si>
  <si>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</si>
  <si>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2 02 03027 00 0000 151</t>
  </si>
  <si>
    <t>Субвенции бюджетам муниципальных образований на содержание ребенка в семье опекуна и приемной семье, а также, вознаграждение, причитающееся приемному родителю</t>
  </si>
  <si>
    <t>2 02 03027 05 0000 151</t>
  </si>
  <si>
    <t>Субвенции бюджетам муниципальных  районов на содержание ребенка в семье опекуна и приемной семье, а также, вознаграждение, причитающееся приемному родителю</t>
  </si>
  <si>
    <t>2 02 03999 05 0000 151</t>
  </si>
  <si>
    <t>Прочие субвенции, в т.ч.</t>
  </si>
  <si>
    <t xml:space="preserve">Приложение №5 к Решению Представительного собрания "О бюджете  муниципального района "Пристенский район" Курской области на 2013 год и на плановый период 2014 и 2015 годов" от 24.12.2012 г. № 70 (в редакции Решения   Представительного Собрания Пристенского района от  ________ 2013 года №____) 
</t>
  </si>
  <si>
    <t>Транспорт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</si>
  <si>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</si>
  <si>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</si>
  <si>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</si>
  <si>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Субвенция на предоставление дотаций на выравнивание бюджетной обеспеченности поселений за счет средств областного бюджета</t>
  </si>
  <si>
    <t>Субвенция на содержание муниципальных служащих для осуществления отдельных государственных полномочий в области социальной политики</t>
  </si>
  <si>
    <t>Субвенция на осуществление отдельных государственных полномочий в сфере архивного дела</t>
  </si>
  <si>
    <t>Субвенция  на осуществление отдельных государственных полномочий по организации и обеспечению деятельности административных комиссий</t>
  </si>
  <si>
    <t>Субвенция на осуществление отдельных государственных полномочий по профилактике безнадзорности и правонарушений несовершеннолетних</t>
  </si>
  <si>
    <t>Субвенция на осуществление отдельных государственных полномочий в области трудовых отношений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</si>
  <si>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</si>
  <si>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Субвенция на содержание работников по опеке и попечительству органов местного самоуправления</t>
  </si>
  <si>
    <t>Субвенция на содержание Совета ветеранов</t>
  </si>
  <si>
    <t>Субвенция на льготное торговое обслуживание или выплату денежной компенсации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</si>
  <si>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</si>
  <si>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Субвенция местным бюджетам в размере, необходимом для реализации основных общеобразовательных программ в части финансирования расходов  на оплату труда работников муниципальных 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</si>
  <si>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Субвенция на осуществление отдельных  государственных полномочий по финансовому обеспечению расходов по предоставлению мер социальной поддержки на бесплатное жилое помещение с отоплением и освещением работникам муниципальных образовательных учреждений</t>
  </si>
  <si>
    <t>Субвенция на осуществление  отдельных государственных полномочий по предоставлению работникам муниципальных учреждений культуры мер социальной поддержки</t>
  </si>
  <si>
    <t>Субвенция на содержание муниципальных служащих для осуществления отдельных государственных полномочий по предоставлению работникам муниципальных учреждений культуры мер социальной поддержки</t>
  </si>
  <si>
    <t>Дорожное хозяйство (дорожные фонды)</t>
  </si>
  <si>
    <t>Субвенция на содержание работников, осуществляющих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</si>
  <si>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ВСЕГО  ДОХОДОВ</t>
  </si>
  <si>
    <t>Рз</t>
  </si>
  <si>
    <t>ПР</t>
  </si>
  <si>
    <t>ЦСР</t>
  </si>
  <si>
    <t>ВР</t>
  </si>
  <si>
    <t>ВСЕГО</t>
  </si>
  <si>
    <t>ОБЩЕГОСУДАРСТВЕННЫЕ РАСХОДЫ</t>
  </si>
  <si>
    <t>Функционирование высшего должностного лица субъекта Российской Федерации  и муниципального образования</t>
  </si>
  <si>
    <t>1 03 02230 01 0000 110</t>
  </si>
  <si>
    <t>Доходы от уплаты акцизов на дизельное топливо, подлижащие распределению между бюдетами субъектов Россйской Федерации и местными бюджетами с учетом установленных диффеенцированных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</si>
  <si>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</si>
  <si>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двигателей,, подлижащие распределению между бюдетами субъектов Россйской Федерации и местными бюджетами с учетом установленных диффеенцированных нормативов отчислений в местные бюджеты</t>
  </si>
  <si>
    <t>1 03 02250 01 0000 110</t>
  </si>
  <si>
    <t>Доходы от уплаты акцизов на автомобильный бензин, подлижащие распределению между бюдетами субъектов Россйской Федерации и местными бюджетами с учетом установленных диффеенцированных нормативов отчислений в местные бюджеты</t>
  </si>
  <si>
    <t>1 03 02260 01 0000 110</t>
  </si>
  <si>
    <t>Доходы от уплаты акцизов на прямогонный бензин, подлижащие распределению между бюдетами субъектов Россйской Федерации и местными бюджетами с учетом установленных диффеенцированных нормативов отчислений в местные бюджеты</t>
  </si>
  <si>
    <t>Глава муниципального образования</t>
  </si>
  <si>
    <t>Центральный аппарат</t>
  </si>
  <si>
    <t>Межбюджетные трансферты</t>
  </si>
  <si>
    <t>Обеспечение безопасности в информационно-телекоммуникационной сфере</t>
  </si>
  <si>
    <t>Субвенции местным бюджетам на 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</si>
  <si>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10 3 1335</t>
  </si>
  <si>
    <t>03 3 1319</t>
  </si>
  <si>
    <t>Государственная программа Курской области «Развитие образования в Курской области»</t>
  </si>
  <si>
    <t xml:space="preserve">Подпрограмма «Обеспечение реализации государственной программы «Развитие образования в Курской области» и прочие мероприятия в области образования» государственной программы Курской области «Развитие образования в Курской области» </t>
  </si>
  <si>
    <t>Субвенции местным бюджетам на содержание работников, осуществляющих переданные государственные полномочия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</si>
  <si>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02 5 1312</t>
  </si>
  <si>
    <t>Обеспечение мер социальной поддержки ветеранов труда и труженников тыла</t>
  </si>
  <si>
    <t>03 1 1315</t>
  </si>
  <si>
    <t>Обеспечение мер социальной поддержки тружеников тыла</t>
  </si>
  <si>
    <t>03 1 1316</t>
  </si>
  <si>
    <t>03 1 1314</t>
  </si>
  <si>
    <t>03 1 1117</t>
  </si>
  <si>
    <r>
      <t>КУЛЬТУРА</t>
    </r>
    <r>
      <rPr>
        <sz val="10.5"/>
        <color indexed="60"/>
        <rFont val="Times New Roman"/>
        <family val="1"/>
      </rPr>
      <t xml:space="preserve">, </t>
    </r>
    <r>
      <rPr>
        <b/>
        <sz val="10.5"/>
        <color indexed="60"/>
        <rFont val="Times New Roman"/>
        <family val="1"/>
      </rPr>
      <t xml:space="preserve"> КИНЕМАТОГРАФИЯ </t>
    </r>
  </si>
  <si>
    <t>Муниципальная программа "Развитие системы защиты информации, информационно-телекоммуникационного и технического обеспечения на 2014 - 2016 годы"</t>
  </si>
  <si>
    <t>СОДА</t>
  </si>
  <si>
    <t>Прочие</t>
  </si>
  <si>
    <t>ЗАГС</t>
  </si>
  <si>
    <t>Сов.вет.</t>
  </si>
  <si>
    <t>прогр.</t>
  </si>
  <si>
    <t>инф-тен.</t>
  </si>
  <si>
    <t>УХО</t>
  </si>
  <si>
    <t>Резерв (дет.сад.3485, аппарт. 1485 = 4970)</t>
  </si>
  <si>
    <t>Субвенции местным бюджетам на содержание работников, осуществляющих переданные государственные полномочия в сфере социальной защиты</t>
  </si>
  <si>
    <t>03 6 1322</t>
  </si>
  <si>
    <t>71 0 0000</t>
  </si>
  <si>
    <t>71 1 0000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</si>
  <si>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</si>
  <si>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72 0 0000</t>
  </si>
  <si>
    <t>72 1 0000</t>
  </si>
  <si>
    <t>82 0 0000</t>
  </si>
  <si>
    <t>82 1 0000</t>
  </si>
  <si>
    <t>Субвенции местным бюджетам на осуществление отдельных государственных полномочий по организации и обеспечению деятельности административных комиссий</t>
  </si>
  <si>
    <t>82 1 1348</t>
  </si>
  <si>
    <t>07 0 0000</t>
  </si>
  <si>
    <t>Резервные фонды исполнительных органов государственной власти</t>
  </si>
  <si>
    <t>84 0 0000</t>
  </si>
  <si>
    <t>84 1 0000</t>
  </si>
  <si>
    <t>Государственная программа Курской области "Социальная поддержка граждан в Курской области"</t>
  </si>
  <si>
    <t>03 0 0000</t>
  </si>
  <si>
    <t>Подпрограмма "Развитие мер социальной поддержки отдельных категорий граждан" государственной программы Курской области "Социальная поддержка граждан в Курской области"</t>
  </si>
  <si>
    <t>03 1 0000</t>
  </si>
  <si>
    <t>Подпрограмма "Улучшение демографической ситуации, совершенствование социальной поддержки семьи и детей" государственной программы Курской области "Социальная поддержка граждан в Курской области"</t>
  </si>
  <si>
    <t>03 3 0000</t>
  </si>
  <si>
    <t>Подпрограмма "Обеспечение реализации государственной программы и прочие мероприятия в области социального обеспечения" государственной программы Курской области "Социальная поддержка граждан в Курской области"</t>
  </si>
  <si>
    <t>03 6 0000</t>
  </si>
  <si>
    <t>05 0 0000</t>
  </si>
  <si>
    <t>Государственная программа Курской области "Содействие занятости населения в Курской области"</t>
  </si>
  <si>
    <t>06 0 0000</t>
  </si>
  <si>
    <t>08 0 0000</t>
  </si>
  <si>
    <t>10 0 0000</t>
  </si>
  <si>
    <t>Государственная программа Курской области "Развитие архивного дела в Курской области"</t>
  </si>
  <si>
    <t>13 0 0000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</si>
  <si>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документов" государственной программы Курской области "Развитие архивного дела в Курской области"</t>
  </si>
  <si>
    <t>13 1 0000</t>
  </si>
  <si>
    <t>Субвенции местным бюджетам на осуществление отдельных государственных полномочий в сфере архивного дела</t>
  </si>
  <si>
    <t>13 1 1336</t>
  </si>
  <si>
    <t>14 0 0000</t>
  </si>
  <si>
    <t>17 0 0000</t>
  </si>
  <si>
    <t>74 0 0000</t>
  </si>
  <si>
    <t>Выполнение других обязательств Курской области</t>
  </si>
  <si>
    <t>74 1 0000</t>
  </si>
  <si>
    <t>09 0 0000</t>
  </si>
  <si>
    <t>Субсидии бюджетам муниципальных районов на модернизацию региональных систем общего образования</t>
  </si>
  <si>
    <t>2 02 02145 05 0000 151</t>
  </si>
  <si>
    <t>Субсидии бюджетам муниципальных районов на модернизацию региональных систем дошкольного образования</t>
  </si>
  <si>
    <t>2 02 02204 05 0000 151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</si>
  <si>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</si>
  <si>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</si>
  <si>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</si>
  <si>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Реализация государственных функций, связанных с общегосударственным управлением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</si>
  <si>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</si>
  <si>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</si>
  <si>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</si>
  <si>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</si>
  <si>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002</t>
  </si>
  <si>
    <t>003</t>
  </si>
  <si>
    <t>004</t>
  </si>
  <si>
    <t>11</t>
  </si>
  <si>
    <t>10</t>
  </si>
  <si>
    <t>300</t>
  </si>
  <si>
    <t>Иные бюджетные ассигнования</t>
  </si>
  <si>
    <t>800</t>
  </si>
  <si>
    <t>100</t>
  </si>
  <si>
    <t>Целевая программа "Культура Пристенского района на 2013-2015 годы"</t>
  </si>
  <si>
    <t>85 1 1401</t>
  </si>
  <si>
    <t xml:space="preserve">14 </t>
  </si>
  <si>
    <t xml:space="preserve">03 </t>
  </si>
  <si>
    <t>81 2 1458</t>
  </si>
  <si>
    <t>Районная целевая программа «Развитие дошкольного образования в Пристенском  районе Курской области на 2013 – 2015 годы»</t>
  </si>
  <si>
    <t>Районная целевая программа "Повышение безопасности дорожного движения в Пристенском районе Курской области" на период 2012-2020 годы</t>
  </si>
  <si>
    <t>Районная целевая программа «Развитие образования Пристенского  района Курской области на 2013 – 2015 годы»</t>
  </si>
  <si>
    <t>Социальное обеспечение и иные выплаты населению</t>
  </si>
  <si>
    <t>Закупка товаров, работ и услуг для государственных нужд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</si>
  <si>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</si>
  <si>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</si>
  <si>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</si>
  <si>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</si>
  <si>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</si>
  <si>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</si>
  <si>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</si>
  <si>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1 14 06013 10 0000 430</t>
  </si>
  <si>
    <t>1 11 05013 10 0000 120</t>
  </si>
  <si>
    <t>1 16 25000 00 0000 140</t>
  </si>
  <si>
    <t>Председатель представительного органа муниципального образования</t>
  </si>
  <si>
    <t>Отдел культуры и социального развития</t>
  </si>
  <si>
    <t>ВСЕГО  расходов</t>
  </si>
  <si>
    <t>Субсидия на проведение  капитального ремонта учреждений культуры</t>
  </si>
  <si>
    <t>05</t>
  </si>
  <si>
    <t>Руководство  и управление в сфере установленных функций органов  местного самоуправления</t>
  </si>
  <si>
    <t>Руководство  и управление в сфере установленных функций органов местного самоуправления</t>
  </si>
  <si>
    <t>Руководство  и управление в сфере установленных функций  органов местного самоуправления</t>
  </si>
  <si>
    <t>Районная целевая программа "Об энергосбережении и повышение энергетической эффективности Пристенского района Курской области на период 2011-2015 годы"</t>
  </si>
  <si>
    <t>Районная целевая программа "Формирование доступной среды в Пристенском районе" на 2011-2015 годы</t>
  </si>
  <si>
    <t>Ежемесячное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</si>
  <si>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 педагогическим работникам муниципальных образовательных учреждений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</si>
  <si>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муниципальных образовательных учреждений</t>
  </si>
  <si>
    <t>2 02 03021 00 0000 151</t>
  </si>
  <si>
    <t>Субсидии бюджетам муниципальных районов на предоставление финансовой поддержки бюджетам поселений в 2012 году</t>
  </si>
  <si>
    <t>Субсидия на предоставление мер социальной поддержки работникам муниципальных учреждений образования</t>
  </si>
  <si>
    <t>Субсидия на проведение капитального ремонта муниципальных образовательных учреждений</t>
  </si>
  <si>
    <t>Субсидия на реализацию ведомственной целевой программы "Экология и чистая вода в Курской области"</t>
  </si>
  <si>
    <t>Жилищно-коммунальное хозяйство</t>
  </si>
  <si>
    <t>Благоустройство</t>
  </si>
  <si>
    <t>Расходы на выплаты персоналу в целях обеспечения выполнения функций  органами местного самоуправления, казенными учреждениями</t>
  </si>
  <si>
    <t>Закупка товаров, работ и услуг для муниципальных  нужд</t>
  </si>
  <si>
    <t>Мероприятия в области образования</t>
  </si>
  <si>
    <t>Коммунальное хозяйство</t>
  </si>
  <si>
    <t>Субсидия местным бюджетам на внедрение информационных систем обеспечения градостроительной деятельности</t>
  </si>
  <si>
    <t>1 16 30000 01 0000 140</t>
  </si>
  <si>
    <t>1 16 30030 01 0000 140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</si>
  <si>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</si>
  <si>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</si>
  <si>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1 05 02000 02 0000 110</t>
  </si>
  <si>
    <t>1 05 03000 01 0000 110</t>
  </si>
  <si>
    <t>Денежные взыскания (штрафы) за нарушения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 охраны окружающей среды, земельного законодательства, лесного законодательства, водного законодательства</t>
  </si>
  <si>
    <t>1 12 01010 01 0000 120</t>
  </si>
  <si>
    <t>1 12 01020 01 0000 120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</si>
  <si>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</si>
  <si>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</si>
  <si>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</si>
  <si>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</si>
  <si>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Иные межбюджетные трансферты бюджетам бюджетной системы</t>
  </si>
  <si>
    <t>Расходы на осуществление внешнего муниципального финансового контроля</t>
  </si>
  <si>
    <t>Районная целевая программа "«Развитие малого и среднего предпринимательства в Пристенском районе Курской области на 2012 – 2015 годы»</t>
  </si>
  <si>
    <t>Расходы на создание условий для организации досуга и обеспечения жителей поселения услугами организаций культуры</t>
  </si>
  <si>
    <t>Целевая программа «Развитие муниципальной службы в Администрации Пристенского района Курской области на 2012 – 2014 годы»</t>
  </si>
  <si>
    <t>Иные межбюджетные трансферты</t>
  </si>
  <si>
    <t>2015год</t>
  </si>
  <si>
    <t>2016 год</t>
  </si>
  <si>
    <t>2 02 04000 00 0000 151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</si>
  <si>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</si>
  <si>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</si>
  <si>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</si>
  <si>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</si>
  <si>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</si>
  <si>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Иные бюджетные ассигнования (резерв)</t>
  </si>
  <si>
    <t>2 07 05000 05 0000 180</t>
  </si>
  <si>
    <t>Субсидия бюджетам на организацию отдыха детей в каникулярное время</t>
  </si>
  <si>
    <t>Субсидия на дополнительное финансирование мероприятий по организации питания обучающихся в муниципальных образовательных учреждениях</t>
  </si>
  <si>
    <t>Субсидии, всего</t>
  </si>
  <si>
    <t>муниципального райрна "Пристенский район" Курской области на 2013 год</t>
  </si>
  <si>
    <t>Районная целевая программа "Экология чистая вода в Пристенском районе Курской области в 2012-2014 годах"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</si>
  <si>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</si>
  <si>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2  02  04012  05  0000  151</t>
  </si>
  <si>
    <t>400</t>
  </si>
  <si>
    <t>Национальная экономика</t>
  </si>
  <si>
    <t>Другие вопросы в области национальной экономики</t>
  </si>
  <si>
    <t>12</t>
  </si>
  <si>
    <t>Наименование</t>
  </si>
  <si>
    <t xml:space="preserve">ПРОГРАММЫ, всего </t>
  </si>
  <si>
    <t>Районные целевые программы</t>
  </si>
  <si>
    <t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</si>
  <si>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03 3 1317</t>
  </si>
  <si>
    <t>нортатив</t>
  </si>
  <si>
    <t>Субвенции местным бюджетам на оказание финансовой поддержки общественным организациям ветеранов войны, труда, Вооруженных Сил и правоохранительных органов</t>
  </si>
  <si>
    <t>03 1 1320</t>
  </si>
  <si>
    <t>13 1 1320</t>
  </si>
  <si>
    <t>Капитальный ремонт, ремонт и содержание автомобильных дорог общего пользования местного значения</t>
  </si>
  <si>
    <t>81 0 1424</t>
  </si>
  <si>
    <t>04 0 1401</t>
  </si>
  <si>
    <t>06 0 1401</t>
  </si>
  <si>
    <t>Закупка товаров, работ и услуг для муниципальных нужд</t>
  </si>
  <si>
    <t>200</t>
  </si>
  <si>
    <t>14</t>
  </si>
  <si>
    <t>500</t>
  </si>
  <si>
    <t>03 0</t>
  </si>
  <si>
    <t>Муниципальная программа «Организация оздоровления и отдыха детей Пристенского района в 2013 – 2015 годах»</t>
  </si>
  <si>
    <t>14 0</t>
  </si>
  <si>
    <t>01 0</t>
  </si>
  <si>
    <t>Муниципальная  программа "Об энергосбережении и повышение энергетической эффективности Пристенского района Курской области на период 2011-2015 годы"</t>
  </si>
  <si>
    <t>05 0</t>
  </si>
  <si>
    <t>04 0</t>
  </si>
  <si>
    <t>Муниципальная  программа «Развитие образования Пристенского  района Курской области на 2013 – 2015 годы»</t>
  </si>
  <si>
    <t>02 0</t>
  </si>
  <si>
    <t>Муниципальная  программа "Экология чистая вода в Пристенском районе Курской области в 2012-2014 годах"</t>
  </si>
  <si>
    <t>15 0</t>
  </si>
  <si>
    <t>Муниципальная  программа «Развитие муниципальной службы в Администрации Пристенского района Курской области на 2012 – 2014 годы»</t>
  </si>
  <si>
    <t>09 0</t>
  </si>
  <si>
    <t>10 0</t>
  </si>
  <si>
    <t>06 0</t>
  </si>
  <si>
    <t>11 0</t>
  </si>
  <si>
    <t>12 0</t>
  </si>
  <si>
    <t>07 0</t>
  </si>
  <si>
    <t>17 0</t>
  </si>
  <si>
    <t>16 0</t>
  </si>
  <si>
    <t>08 0</t>
  </si>
  <si>
    <t>13 0</t>
  </si>
  <si>
    <t>РАСПРЕДЕЛЕНИЕ БЮДЖЕТНЫХ АССИГНОВАНИЙ НА РЕАЛИЗАЦИЮ ПРОГРАММ НА 2014-2016 годы</t>
  </si>
  <si>
    <t>Другие вопросы в области образования</t>
  </si>
  <si>
    <t>Культура</t>
  </si>
  <si>
    <t>Библиотеки</t>
  </si>
  <si>
    <t xml:space="preserve">Другие вопросы в области культуры, кинематографии </t>
  </si>
  <si>
    <t>03</t>
  </si>
  <si>
    <t>04</t>
  </si>
  <si>
    <t>06</t>
  </si>
  <si>
    <t>13</t>
  </si>
  <si>
    <t>07</t>
  </si>
  <si>
    <t>Муниципальные программы</t>
  </si>
  <si>
    <t>09</t>
  </si>
  <si>
    <t>08</t>
  </si>
  <si>
    <t>Наименование доходов</t>
  </si>
  <si>
    <t>2 02 03000 00 0000 000</t>
  </si>
  <si>
    <t>Субвенции, всего</t>
  </si>
  <si>
    <r>
      <t xml:space="preserve"> </t>
    </r>
    <r>
      <rPr>
        <b/>
        <sz val="11"/>
        <color indexed="8"/>
        <rFont val="Times New Roman"/>
        <family val="1"/>
      </rPr>
      <t xml:space="preserve">Наименование главного </t>
    </r>
  </si>
  <si>
    <t>001</t>
  </si>
  <si>
    <t>СОЦИАЛЬНАЯ ПОЛИТИКА</t>
  </si>
  <si>
    <t>Пенсионное обеспечение</t>
  </si>
  <si>
    <t>Администрация Пристенского района Курской области</t>
  </si>
  <si>
    <t>Социальное обеспечение населения</t>
  </si>
  <si>
    <t>Ежемесячное пособие на ребенка</t>
  </si>
  <si>
    <t>Обеспечение мер социальной поддержки ветеранов труда</t>
  </si>
  <si>
    <t>Обеспечение мер социальной поддержки реабилитированных лиц и лиц, признанных пострадавшими от политических репрессий</t>
  </si>
  <si>
    <t>Охрана семьи и детства</t>
  </si>
  <si>
    <t>ОСОН</t>
  </si>
  <si>
    <t>ОК</t>
  </si>
  <si>
    <t>Адм.</t>
  </si>
  <si>
    <t>Резерв (дет.сад.3485, аппарат. 1392 = 4877)</t>
  </si>
  <si>
    <t>Комплексная межведомственная программа по профилактике преступлений и иных правонарушений в Пристенском районе на 2012-2014 годы</t>
  </si>
  <si>
    <t>Районная целевая программа "Молодежь" на 2011-2013 годы</t>
  </si>
  <si>
    <t>Муниципальная целевая программа "Создание благоприятных условий для привлечения инвестиций в Пристенский район Курской области на 2012-2015 годы</t>
  </si>
  <si>
    <t>Районная целевая программа "Организация оздоровления и отдыха детей Пристенского района Курской области в 2011-2013 годы"</t>
  </si>
  <si>
    <t>Бюджетные инвестиции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</si>
  <si>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</si>
  <si>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</si>
  <si>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</si>
  <si>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Районная целевая программа "Развитие физической культуры и спорта в Пристенском районе Курской области на 2012-2014 годы"№</t>
  </si>
  <si>
    <t>Содержание ребенка в семье опекуна и приемной семье, а также вознаграждение, причитающееся приемному родителю</t>
  </si>
  <si>
    <t>ФИЗИЧЕСКАЯ КУЛЬТУРА И СПОРТ</t>
  </si>
  <si>
    <t>Массовый спорт</t>
  </si>
  <si>
    <t>дет.сад</t>
  </si>
  <si>
    <t>АТП</t>
  </si>
  <si>
    <t>Субвенция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</si>
  <si>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Субвенция бюджетам муниципальных районов и городских округов на осуществление государственных полномочий Курской области в соответствии с Законом Курской области "Об утверждении методики распределения субвенций из областного бюджета между бюджетами муниципальных районов и городских округов Курской области на осуществление исполнительно-распорядительными органами муниципальных районов и городских округов государственных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Федерации"</t>
  </si>
  <si>
    <t>2015 год</t>
  </si>
  <si>
    <r>
      <t>Субвенции местным бюджетам на осуществление отдельных государственных полномочий по организации и обеспечению деятельности</t>
    </r>
    <r>
      <rPr>
        <sz val="10.5"/>
        <color indexed="10"/>
        <rFont val="Times New Roman"/>
        <family val="1"/>
      </rPr>
      <t xml:space="preserve"> административных комиссий</t>
    </r>
  </si>
  <si>
    <r>
      <t xml:space="preserve">Субвенции местным бюджетам на осуществление отдельных государственных полномочий в сфере </t>
    </r>
    <r>
      <rPr>
        <sz val="10.5"/>
        <color indexed="10"/>
        <rFont val="Times New Roman"/>
        <family val="1"/>
      </rPr>
      <t>архивного дела</t>
    </r>
  </si>
  <si>
    <r>
      <t>Субвенции местным бюджетам на осуществление отдельных государственных полномочий в сфере</t>
    </r>
    <r>
      <rPr>
        <sz val="10.5"/>
        <color indexed="10"/>
        <rFont val="Times New Roman"/>
        <family val="1"/>
      </rPr>
      <t xml:space="preserve"> трудовых отношений</t>
    </r>
  </si>
  <si>
    <r>
      <t xml:space="preserve">Субвенции местным бюджетам на осуществление отдельных государственных полномочий по обеспечению деятельности </t>
    </r>
    <r>
      <rPr>
        <sz val="10.5"/>
        <color indexed="10"/>
        <rFont val="Times New Roman"/>
        <family val="1"/>
      </rPr>
      <t xml:space="preserve">комиссий по делам несовершеннолетних и защите </t>
    </r>
    <r>
      <rPr>
        <sz val="10.5"/>
        <rFont val="Times New Roman"/>
        <family val="1"/>
      </rPr>
      <t>их прав</t>
    </r>
  </si>
  <si>
    <t>Управление финансов и экономического развития Администрации Пристенского района Курской области</t>
  </si>
  <si>
    <r>
      <t xml:space="preserve">Субвенции местным бюджетам на оказание финансовой поддержки общественным организациям </t>
    </r>
    <r>
      <rPr>
        <sz val="10.5"/>
        <color indexed="10"/>
        <rFont val="Times New Roman"/>
        <family val="1"/>
      </rPr>
      <t>ветеранов войны, труда</t>
    </r>
    <r>
      <rPr>
        <sz val="10.5"/>
        <rFont val="Times New Roman"/>
        <family val="1"/>
      </rPr>
      <t>, Вооруженных Сил и правоохранительных органов</t>
    </r>
  </si>
  <si>
    <r>
      <t xml:space="preserve">Государственная </t>
    </r>
    <r>
      <rPr>
        <sz val="10.5"/>
        <color indexed="10"/>
        <rFont val="Times New Roman"/>
        <family val="1"/>
      </rPr>
      <t>регистрация актов гражданского состояния</t>
    </r>
  </si>
  <si>
    <t>81 2 0000</t>
  </si>
  <si>
    <t>81 2 1404</t>
  </si>
  <si>
    <t>Управление образования, опеки и попечительства</t>
  </si>
  <si>
    <r>
      <t xml:space="preserve"> </t>
    </r>
    <r>
      <rPr>
        <sz val="10"/>
        <color indexed="8"/>
        <rFont val="Times New Roman"/>
        <family val="1"/>
      </rPr>
      <t>(тыс.руб.)</t>
    </r>
    <r>
      <rPr>
        <b/>
        <sz val="12"/>
        <color indexed="8"/>
        <rFont val="Times New Roman"/>
        <family val="1"/>
      </rPr>
      <t xml:space="preserve">      </t>
    </r>
  </si>
  <si>
    <t>Гл.</t>
  </si>
  <si>
    <t>2013 год</t>
  </si>
  <si>
    <t>2014 год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</si>
  <si>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</si>
  <si>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</si>
  <si>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</si>
  <si>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Социальное обеспечение и иные выплаты</t>
  </si>
  <si>
    <t>Субсидии бюджетам муниципальных образований на приобретение оборудования для школьных столовых в рамках комплекса мер по модернизации общего образования</t>
  </si>
  <si>
    <t>Условно-утвержденные расходы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</si>
  <si>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</si>
  <si>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 xml:space="preserve">Приложение № 6 к Решению Представительного собрания "О бюджете  </t>
  </si>
  <si>
    <t xml:space="preserve">Приложение № 15 к Решению Представительного собрания "О бюджете  </t>
  </si>
  <si>
    <t>и на  плановый период 2014 и 2015 годов"  от 24.12.2012 г. №70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</si>
  <si>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</si>
  <si>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Код бюджетной классификации Российской Федерации</t>
  </si>
  <si>
    <t xml:space="preserve">Поступления доходов </t>
  </si>
  <si>
    <t>в бюджет муниципального района «Пристенский район» Курской области</t>
  </si>
  <si>
    <t>(тыс.рублей)</t>
  </si>
  <si>
    <t>1 00 00000 00 0000 000</t>
  </si>
  <si>
    <t xml:space="preserve"> Налоговые и неналоговые доходы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</si>
  <si>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</si>
  <si>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</si>
  <si>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</si>
  <si>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</si>
  <si>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</si>
  <si>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</si>
  <si>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</si>
  <si>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1 05 02010 02 0000 110</t>
  </si>
  <si>
    <t>Единый сельскохозяйственный налог</t>
  </si>
  <si>
    <t>1 05 03010 01 0000 110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</si>
  <si>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</si>
  <si>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</si>
  <si>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</si>
  <si>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</si>
  <si>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</si>
  <si>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</si>
  <si>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и 228 Налогового кодекса Российской Федерации</t>
  </si>
  <si>
    <t xml:space="preserve">1 01 02020 01 0000 110 </t>
  </si>
  <si>
    <t>1 01 02030 01 0000 110</t>
  </si>
  <si>
    <t>Налог на доходы физических лиц с доходов,  полученных от осуществления 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</si>
  <si>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</si>
  <si>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</si>
  <si>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</si>
  <si>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</si>
  <si>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</si>
  <si>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</si>
  <si>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</si>
  <si>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</si>
  <si>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Муниципальная целевая программа "Создание условий для предоставления транспортных услуг населению и сохранение социально значимых внутрирайонных автобусных маршрутов с малой интенсивностью пассажиропотока в Пристенском районе на 2013 год"</t>
  </si>
  <si>
    <t>РОНО</t>
  </si>
  <si>
    <t>ДШИ</t>
  </si>
  <si>
    <t>02 0 1409</t>
  </si>
  <si>
    <t>02 0 1410</t>
  </si>
  <si>
    <t>02 0 1411</t>
  </si>
  <si>
    <t>02 0 1412</t>
  </si>
  <si>
    <t>Муниципальная программа «Развитие муниципальной службы в Администрации Пристенского района Курской области на 2012 – 2014 годы»</t>
  </si>
  <si>
    <t>Районная целевая программа "Развитие физической культуры и спорта в Пристенском районе Курской области на 2012-2014 годы"</t>
  </si>
  <si>
    <t>Муниципальная целевая программа "Молодежь" на 2014-2016 годы</t>
  </si>
  <si>
    <t>Районная целевая программа "Молодежь" на 2014-2016 годы</t>
  </si>
  <si>
    <t>Обеспечение функционирования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</si>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</sst>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0.0"/>
    <numFmt numFmtId="171" formatCode="0.000"/>
  </numFmts>
  <fonts count="6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2"/>
      <name val="Arial Cyr"/>
      <family val="0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b/>
      <i/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9"/>
      <color indexed="8"/>
      <name val="Calibri"/>
      <family val="2"/>
    </font>
    <font>
      <b/>
      <i/>
      <sz val="10.5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0.5"/>
      <color indexed="8"/>
      <name val="Times New Roman"/>
      <family val="1"/>
    </font>
    <font>
      <i/>
      <sz val="10.5"/>
      <name val="Times New Roman"/>
      <family val="1"/>
    </font>
    <font>
      <b/>
      <sz val="10.5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u val="single"/>
      <sz val="11"/>
      <color indexed="36"/>
      <name val="Calibri"/>
      <family val="2"/>
    </font>
    <font>
      <b/>
      <sz val="12"/>
      <color indexed="10"/>
      <name val="Times New Roman"/>
      <family val="1"/>
    </font>
    <font>
      <b/>
      <i/>
      <sz val="10.5"/>
      <color indexed="10"/>
      <name val="Times New Roman"/>
      <family val="1"/>
    </font>
    <font>
      <b/>
      <sz val="10.5"/>
      <color indexed="60"/>
      <name val="Times New Roman"/>
      <family val="1"/>
    </font>
    <font>
      <sz val="10.5"/>
      <color indexed="6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b/>
      <sz val="10.5"/>
      <color indexed="60"/>
      <name val="CG Times"/>
      <family val="1"/>
    </font>
    <font>
      <b/>
      <sz val="11"/>
      <name val="Calibri"/>
      <family val="2"/>
    </font>
    <font>
      <sz val="10.5"/>
      <name val="Calibri"/>
      <family val="2"/>
    </font>
    <font>
      <b/>
      <sz val="10.5"/>
      <name val="CG Times"/>
      <family val="1"/>
    </font>
    <font>
      <b/>
      <sz val="10.5"/>
      <color indexed="10"/>
      <name val="CG Times"/>
      <family val="1"/>
    </font>
    <font>
      <b/>
      <sz val="10.5"/>
      <color indexed="16"/>
      <name val="Times New Roman"/>
      <family val="1"/>
    </font>
    <font>
      <b/>
      <i/>
      <sz val="10.5"/>
      <color indexed="60"/>
      <name val="Times New Roman"/>
      <family val="1"/>
    </font>
    <font>
      <sz val="10.5"/>
      <color indexed="8"/>
      <name val="Calibri"/>
      <family val="2"/>
    </font>
    <font>
      <sz val="10.5"/>
      <color indexed="10"/>
      <name val="Calibri"/>
      <family val="2"/>
    </font>
    <font>
      <b/>
      <sz val="10.5"/>
      <color indexed="8"/>
      <name val="Calibri"/>
      <family val="2"/>
    </font>
    <font>
      <b/>
      <sz val="10.5"/>
      <color indexed="60"/>
      <name val="Calibri"/>
      <family val="2"/>
    </font>
    <font>
      <b/>
      <i/>
      <sz val="10.5"/>
      <name val="Calibri"/>
      <family val="2"/>
    </font>
    <font>
      <b/>
      <sz val="10.5"/>
      <color indexed="10"/>
      <name val="Calibri"/>
      <family val="2"/>
    </font>
    <font>
      <b/>
      <i/>
      <sz val="10.5"/>
      <color indexed="60"/>
      <name val="Calibri"/>
      <family val="2"/>
    </font>
    <font>
      <b/>
      <sz val="10.5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45" fillId="0" borderId="0">
      <alignment/>
      <protection/>
    </xf>
    <xf numFmtId="0" fontId="30" fillId="0" borderId="0">
      <alignment/>
      <protection/>
    </xf>
    <xf numFmtId="0" fontId="17" fillId="0" borderId="0">
      <alignment vertical="top" wrapText="1"/>
      <protection/>
    </xf>
    <xf numFmtId="0" fontId="4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49"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2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49" fontId="34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43" fillId="0" borderId="10" xfId="0" applyFont="1" applyBorder="1" applyAlignment="1">
      <alignment/>
    </xf>
    <xf numFmtId="49" fontId="43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44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wrapText="1"/>
    </xf>
    <xf numFmtId="0" fontId="0" fillId="0" borderId="0" xfId="0" applyBorder="1" applyAlignment="1">
      <alignment/>
    </xf>
    <xf numFmtId="49" fontId="31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/>
    </xf>
    <xf numFmtId="0" fontId="21" fillId="0" borderId="11" xfId="0" applyFont="1" applyBorder="1" applyAlignment="1">
      <alignment/>
    </xf>
    <xf numFmtId="49" fontId="37" fillId="0" borderId="10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/>
    </xf>
    <xf numFmtId="3" fontId="51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21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19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26" fillId="0" borderId="10" xfId="53" applyFont="1" applyBorder="1" applyAlignment="1">
      <alignment vertical="center" wrapText="1"/>
      <protection/>
    </xf>
    <xf numFmtId="0" fontId="19" fillId="0" borderId="0" xfId="0" applyFont="1" applyAlignment="1">
      <alignment vertical="center" wrapText="1"/>
    </xf>
    <xf numFmtId="49" fontId="52" fillId="0" borderId="10" xfId="53" applyNumberFormat="1" applyFont="1" applyBorder="1" applyAlignment="1">
      <alignment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31" fillId="0" borderId="11" xfId="0" applyNumberFormat="1" applyFont="1" applyBorder="1" applyAlignment="1">
      <alignment vertical="center" wrapText="1"/>
    </xf>
    <xf numFmtId="49" fontId="34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13" xfId="0" applyFont="1" applyFill="1" applyBorder="1" applyAlignment="1">
      <alignment vertical="center" wrapText="1"/>
    </xf>
    <xf numFmtId="0" fontId="21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 horizontal="center"/>
    </xf>
    <xf numFmtId="49" fontId="32" fillId="0" borderId="11" xfId="0" applyNumberFormat="1" applyFont="1" applyBorder="1" applyAlignment="1">
      <alignment vertical="center" wrapText="1"/>
    </xf>
    <xf numFmtId="49" fontId="48" fillId="0" borderId="10" xfId="0" applyNumberFormat="1" applyFont="1" applyBorder="1" applyAlignment="1">
      <alignment vertical="center" wrapText="1"/>
    </xf>
    <xf numFmtId="49" fontId="42" fillId="0" borderId="11" xfId="0" applyNumberFormat="1" applyFont="1" applyBorder="1" applyAlignment="1">
      <alignment vertical="center" wrapText="1"/>
    </xf>
    <xf numFmtId="171" fontId="34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wrapText="1"/>
    </xf>
    <xf numFmtId="0" fontId="31" fillId="0" borderId="10" xfId="0" applyFont="1" applyFill="1" applyBorder="1" applyAlignment="1">
      <alignment wrapText="1"/>
    </xf>
    <xf numFmtId="49" fontId="41" fillId="0" borderId="10" xfId="0" applyNumberFormat="1" applyFont="1" applyBorder="1" applyAlignment="1">
      <alignment vertical="center" wrapText="1"/>
    </xf>
    <xf numFmtId="0" fontId="33" fillId="0" borderId="16" xfId="55" applyFont="1" applyFill="1" applyBorder="1" applyAlignment="1">
      <alignment wrapText="1"/>
      <protection/>
    </xf>
    <xf numFmtId="49" fontId="37" fillId="0" borderId="11" xfId="0" applyNumberFormat="1" applyFont="1" applyBorder="1" applyAlignment="1">
      <alignment vertical="center" wrapText="1"/>
    </xf>
    <xf numFmtId="0" fontId="31" fillId="0" borderId="16" xfId="0" applyFont="1" applyFill="1" applyBorder="1" applyAlignment="1">
      <alignment wrapText="1"/>
    </xf>
    <xf numFmtId="49" fontId="31" fillId="0" borderId="11" xfId="0" applyNumberFormat="1" applyFont="1" applyFill="1" applyBorder="1" applyAlignment="1">
      <alignment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171" fontId="42" fillId="0" borderId="11" xfId="0" applyNumberFormat="1" applyFont="1" applyBorder="1" applyAlignment="1">
      <alignment vertical="center" wrapText="1"/>
    </xf>
    <xf numFmtId="171" fontId="34" fillId="0" borderId="11" xfId="0" applyNumberFormat="1" applyFont="1" applyBorder="1" applyAlignment="1">
      <alignment vertical="center" wrapText="1"/>
    </xf>
    <xf numFmtId="171" fontId="32" fillId="0" borderId="11" xfId="0" applyNumberFormat="1" applyFont="1" applyBorder="1" applyAlignment="1">
      <alignment vertical="center" wrapText="1"/>
    </xf>
    <xf numFmtId="171" fontId="31" fillId="0" borderId="11" xfId="0" applyNumberFormat="1" applyFont="1" applyBorder="1" applyAlignment="1">
      <alignment vertical="center" wrapText="1"/>
    </xf>
    <xf numFmtId="171" fontId="31" fillId="0" borderId="10" xfId="0" applyNumberFormat="1" applyFont="1" applyBorder="1" applyAlignment="1">
      <alignment vertical="center" wrapText="1"/>
    </xf>
    <xf numFmtId="171" fontId="33" fillId="0" borderId="10" xfId="0" applyNumberFormat="1" applyFont="1" applyBorder="1" applyAlignment="1">
      <alignment vertical="center" wrapText="1"/>
    </xf>
    <xf numFmtId="171" fontId="31" fillId="0" borderId="11" xfId="0" applyNumberFormat="1" applyFont="1" applyFill="1" applyBorder="1" applyAlignment="1">
      <alignment vertical="center" wrapText="1"/>
    </xf>
    <xf numFmtId="171" fontId="31" fillId="0" borderId="12" xfId="0" applyNumberFormat="1" applyFont="1" applyBorder="1" applyAlignment="1">
      <alignment vertical="center" wrapText="1"/>
    </xf>
    <xf numFmtId="171" fontId="31" fillId="0" borderId="12" xfId="0" applyNumberFormat="1" applyFont="1" applyBorder="1" applyAlignment="1">
      <alignment vertical="center" wrapText="1"/>
    </xf>
    <xf numFmtId="171" fontId="31" fillId="0" borderId="10" xfId="0" applyNumberFormat="1" applyFont="1" applyBorder="1" applyAlignment="1">
      <alignment vertical="center" wrapText="1"/>
    </xf>
    <xf numFmtId="171" fontId="40" fillId="0" borderId="10" xfId="0" applyNumberFormat="1" applyFont="1" applyBorder="1" applyAlignment="1">
      <alignment vertical="center" wrapText="1"/>
    </xf>
    <xf numFmtId="171" fontId="49" fillId="0" borderId="11" xfId="0" applyNumberFormat="1" applyFont="1" applyBorder="1" applyAlignment="1">
      <alignment vertical="center" wrapText="1"/>
    </xf>
    <xf numFmtId="171" fontId="0" fillId="0" borderId="0" xfId="0" applyNumberFormat="1" applyAlignment="1">
      <alignment/>
    </xf>
    <xf numFmtId="49" fontId="31" fillId="0" borderId="10" xfId="0" applyNumberFormat="1" applyFont="1" applyFill="1" applyBorder="1" applyAlignment="1">
      <alignment vertical="center" wrapText="1"/>
    </xf>
    <xf numFmtId="171" fontId="31" fillId="0" borderId="10" xfId="0" applyNumberFormat="1" applyFont="1" applyFill="1" applyBorder="1" applyAlignment="1">
      <alignment vertical="center" wrapText="1"/>
    </xf>
    <xf numFmtId="49" fontId="33" fillId="0" borderId="10" xfId="0" applyNumberFormat="1" applyFont="1" applyBorder="1" applyAlignment="1">
      <alignment vertical="center" wrapText="1"/>
    </xf>
    <xf numFmtId="0" fontId="33" fillId="0" borderId="17" xfId="55" applyFont="1" applyFill="1" applyBorder="1" applyAlignment="1">
      <alignment wrapText="1"/>
      <protection/>
    </xf>
    <xf numFmtId="0" fontId="49" fillId="0" borderId="16" xfId="0" applyFont="1" applyFill="1" applyBorder="1" applyAlignment="1">
      <alignment wrapText="1"/>
    </xf>
    <xf numFmtId="49" fontId="49" fillId="0" borderId="11" xfId="0" applyNumberFormat="1" applyFont="1" applyBorder="1" applyAlignment="1">
      <alignment vertical="center" wrapText="1"/>
    </xf>
    <xf numFmtId="49" fontId="33" fillId="0" borderId="10" xfId="0" applyNumberFormat="1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171" fontId="37" fillId="0" borderId="10" xfId="0" applyNumberFormat="1" applyFont="1" applyBorder="1" applyAlignment="1">
      <alignment vertical="center" wrapText="1"/>
    </xf>
    <xf numFmtId="0" fontId="49" fillId="0" borderId="14" xfId="0" applyFont="1" applyBorder="1" applyAlignment="1">
      <alignment wrapText="1"/>
    </xf>
    <xf numFmtId="49" fontId="56" fillId="0" borderId="10" xfId="0" applyNumberFormat="1" applyFont="1" applyBorder="1" applyAlignment="1">
      <alignment wrapText="1"/>
    </xf>
    <xf numFmtId="49" fontId="33" fillId="0" borderId="11" xfId="0" applyNumberFormat="1" applyFont="1" applyBorder="1" applyAlignment="1">
      <alignment vertical="center" wrapText="1"/>
    </xf>
    <xf numFmtId="0" fontId="38" fillId="0" borderId="10" xfId="0" applyFont="1" applyBorder="1" applyAlignment="1">
      <alignment wrapText="1"/>
    </xf>
    <xf numFmtId="49" fontId="33" fillId="0" borderId="10" xfId="0" applyNumberFormat="1" applyFont="1" applyFill="1" applyBorder="1" applyAlignment="1">
      <alignment vertical="center" wrapText="1"/>
    </xf>
    <xf numFmtId="0" fontId="33" fillId="0" borderId="10" xfId="0" applyFont="1" applyBorder="1" applyAlignment="1">
      <alignment wrapText="1"/>
    </xf>
    <xf numFmtId="0" fontId="33" fillId="0" borderId="18" xfId="55" applyFont="1" applyFill="1" applyBorder="1" applyAlignment="1">
      <alignment wrapText="1"/>
      <protection/>
    </xf>
    <xf numFmtId="49" fontId="33" fillId="0" borderId="12" xfId="0" applyNumberFormat="1" applyFont="1" applyBorder="1" applyAlignment="1">
      <alignment vertical="center" wrapText="1"/>
    </xf>
    <xf numFmtId="0" fontId="33" fillId="0" borderId="10" xfId="0" applyFont="1" applyBorder="1" applyAlignment="1">
      <alignment wrapText="1"/>
    </xf>
    <xf numFmtId="49" fontId="33" fillId="0" borderId="19" xfId="0" applyNumberFormat="1" applyFont="1" applyBorder="1" applyAlignment="1">
      <alignment vertical="center" wrapText="1"/>
    </xf>
    <xf numFmtId="0" fontId="33" fillId="0" borderId="0" xfId="0" applyFont="1" applyAlignment="1">
      <alignment wrapText="1"/>
    </xf>
    <xf numFmtId="0" fontId="33" fillId="0" borderId="16" xfId="55" applyFont="1" applyFill="1" applyBorder="1" applyAlignment="1">
      <alignment wrapText="1"/>
      <protection/>
    </xf>
    <xf numFmtId="49" fontId="33" fillId="0" borderId="20" xfId="0" applyNumberFormat="1" applyFont="1" applyBorder="1" applyAlignment="1">
      <alignment vertical="center" wrapText="1"/>
    </xf>
    <xf numFmtId="49" fontId="33" fillId="0" borderId="14" xfId="0" applyNumberFormat="1" applyFont="1" applyBorder="1" applyAlignment="1">
      <alignment vertical="center" wrapText="1"/>
    </xf>
    <xf numFmtId="49" fontId="33" fillId="0" borderId="11" xfId="0" applyNumberFormat="1" applyFont="1" applyBorder="1" applyAlignment="1">
      <alignment vertical="center" wrapText="1"/>
    </xf>
    <xf numFmtId="49" fontId="33" fillId="0" borderId="0" xfId="0" applyNumberFormat="1" applyFont="1" applyBorder="1" applyAlignment="1">
      <alignment vertical="center" wrapText="1"/>
    </xf>
    <xf numFmtId="49" fontId="33" fillId="0" borderId="21" xfId="0" applyNumberFormat="1" applyFont="1" applyBorder="1" applyAlignment="1">
      <alignment vertical="center" wrapText="1"/>
    </xf>
    <xf numFmtId="0" fontId="33" fillId="0" borderId="0" xfId="0" applyFont="1" applyAlignment="1">
      <alignment wrapText="1"/>
    </xf>
    <xf numFmtId="49" fontId="38" fillId="0" borderId="11" xfId="0" applyNumberFormat="1" applyFont="1" applyBorder="1" applyAlignment="1">
      <alignment vertical="center" wrapText="1"/>
    </xf>
    <xf numFmtId="171" fontId="37" fillId="0" borderId="11" xfId="0" applyNumberFormat="1" applyFont="1" applyBorder="1" applyAlignment="1">
      <alignment vertical="center" wrapText="1"/>
    </xf>
    <xf numFmtId="171" fontId="33" fillId="0" borderId="11" xfId="0" applyNumberFormat="1" applyFont="1" applyBorder="1" applyAlignment="1">
      <alignment vertical="center" wrapText="1"/>
    </xf>
    <xf numFmtId="2" fontId="38" fillId="0" borderId="22" xfId="0" applyNumberFormat="1" applyFont="1" applyBorder="1" applyAlignment="1">
      <alignment vertical="center" wrapText="1"/>
    </xf>
    <xf numFmtId="49" fontId="38" fillId="0" borderId="22" xfId="0" applyNumberFormat="1" applyFont="1" applyBorder="1" applyAlignment="1">
      <alignment vertical="center" wrapText="1"/>
    </xf>
    <xf numFmtId="49" fontId="38" fillId="0" borderId="12" xfId="0" applyNumberFormat="1" applyFont="1" applyBorder="1" applyAlignment="1">
      <alignment vertical="center" wrapText="1"/>
    </xf>
    <xf numFmtId="0" fontId="33" fillId="0" borderId="16" xfId="0" applyFont="1" applyFill="1" applyBorder="1" applyAlignment="1">
      <alignment wrapText="1"/>
    </xf>
    <xf numFmtId="0" fontId="33" fillId="0" borderId="23" xfId="0" applyFont="1" applyFill="1" applyBorder="1" applyAlignment="1">
      <alignment wrapText="1"/>
    </xf>
    <xf numFmtId="171" fontId="41" fillId="0" borderId="10" xfId="0" applyNumberFormat="1" applyFont="1" applyBorder="1" applyAlignment="1">
      <alignment vertical="center" wrapText="1"/>
    </xf>
    <xf numFmtId="171" fontId="33" fillId="0" borderId="22" xfId="0" applyNumberFormat="1" applyFont="1" applyBorder="1" applyAlignment="1">
      <alignment vertical="center" wrapText="1"/>
    </xf>
    <xf numFmtId="171" fontId="31" fillId="0" borderId="22" xfId="0" applyNumberFormat="1" applyFont="1" applyBorder="1" applyAlignment="1">
      <alignment vertical="center" wrapText="1"/>
    </xf>
    <xf numFmtId="171" fontId="33" fillId="0" borderId="12" xfId="0" applyNumberFormat="1" applyFont="1" applyBorder="1" applyAlignment="1">
      <alignment vertical="center" wrapText="1"/>
    </xf>
    <xf numFmtId="0" fontId="33" fillId="0" borderId="0" xfId="0" applyFont="1" applyFill="1" applyBorder="1" applyAlignment="1">
      <alignment horizontal="left" vertical="top" wrapText="1"/>
    </xf>
    <xf numFmtId="49" fontId="31" fillId="0" borderId="0" xfId="0" applyNumberFormat="1" applyFont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171" fontId="31" fillId="0" borderId="0" xfId="0" applyNumberFormat="1" applyFont="1" applyBorder="1" applyAlignment="1">
      <alignment horizontal="center" vertical="center" wrapText="1"/>
    </xf>
    <xf numFmtId="171" fontId="0" fillId="0" borderId="0" xfId="0" applyNumberFormat="1" applyBorder="1" applyAlignment="1">
      <alignment/>
    </xf>
    <xf numFmtId="0" fontId="31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9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33" fillId="0" borderId="24" xfId="55" applyFont="1" applyFill="1" applyBorder="1" applyAlignment="1">
      <alignment wrapText="1"/>
      <protection/>
    </xf>
    <xf numFmtId="171" fontId="34" fillId="0" borderId="0" xfId="0" applyNumberFormat="1" applyFont="1" applyBorder="1" applyAlignment="1">
      <alignment horizontal="center" vertical="center" wrapText="1"/>
    </xf>
    <xf numFmtId="171" fontId="35" fillId="0" borderId="0" xfId="0" applyNumberFormat="1" applyFont="1" applyBorder="1" applyAlignment="1">
      <alignment horizontal="center" wrapText="1"/>
    </xf>
    <xf numFmtId="171" fontId="35" fillId="0" borderId="0" xfId="0" applyNumberFormat="1" applyFont="1" applyBorder="1" applyAlignment="1">
      <alignment horizontal="center" vertical="center" wrapText="1"/>
    </xf>
    <xf numFmtId="171" fontId="37" fillId="0" borderId="0" xfId="0" applyNumberFormat="1" applyFont="1" applyBorder="1" applyAlignment="1">
      <alignment horizontal="center" vertical="center" wrapText="1"/>
    </xf>
    <xf numFmtId="171" fontId="31" fillId="0" borderId="0" xfId="0" applyNumberFormat="1" applyFont="1" applyBorder="1" applyAlignment="1">
      <alignment vertical="center" wrapText="1"/>
    </xf>
    <xf numFmtId="0" fontId="49" fillId="0" borderId="17" xfId="0" applyFont="1" applyFill="1" applyBorder="1" applyAlignment="1">
      <alignment wrapText="1"/>
    </xf>
    <xf numFmtId="49" fontId="31" fillId="24" borderId="11" xfId="0" applyNumberFormat="1" applyFont="1" applyFill="1" applyBorder="1" applyAlignment="1">
      <alignment vertical="center" wrapText="1"/>
    </xf>
    <xf numFmtId="0" fontId="49" fillId="24" borderId="14" xfId="0" applyFont="1" applyFill="1" applyBorder="1" applyAlignment="1">
      <alignment wrapText="1"/>
    </xf>
    <xf numFmtId="171" fontId="49" fillId="0" borderId="22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/>
    </xf>
    <xf numFmtId="0" fontId="0" fillId="0" borderId="25" xfId="0" applyBorder="1" applyAlignment="1">
      <alignment/>
    </xf>
    <xf numFmtId="0" fontId="32" fillId="0" borderId="16" xfId="0" applyFont="1" applyFill="1" applyBorder="1" applyAlignment="1">
      <alignment wrapText="1"/>
    </xf>
    <xf numFmtId="0" fontId="31" fillId="0" borderId="16" xfId="0" applyFont="1" applyFill="1" applyBorder="1" applyAlignment="1">
      <alignment wrapText="1"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16" xfId="0" applyFont="1" applyFill="1" applyBorder="1" applyAlignment="1">
      <alignment wrapText="1"/>
    </xf>
    <xf numFmtId="0" fontId="34" fillId="0" borderId="26" xfId="0" applyFont="1" applyBorder="1" applyAlignment="1">
      <alignment wrapText="1"/>
    </xf>
    <xf numFmtId="49" fontId="54" fillId="24" borderId="10" xfId="0" applyNumberFormat="1" applyFont="1" applyFill="1" applyBorder="1" applyAlignment="1">
      <alignment wrapText="1"/>
    </xf>
    <xf numFmtId="49" fontId="54" fillId="0" borderId="10" xfId="0" applyNumberFormat="1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31" fillId="0" borderId="26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0" fontId="32" fillId="24" borderId="10" xfId="0" applyFont="1" applyFill="1" applyBorder="1" applyAlignment="1">
      <alignment vertical="center" wrapText="1"/>
    </xf>
    <xf numFmtId="49" fontId="31" fillId="24" borderId="10" xfId="0" applyNumberFormat="1" applyFont="1" applyFill="1" applyBorder="1" applyAlignment="1">
      <alignment vertical="center" wrapText="1"/>
    </xf>
    <xf numFmtId="171" fontId="32" fillId="24" borderId="10" xfId="0" applyNumberFormat="1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vertical="center" wrapText="1"/>
    </xf>
    <xf numFmtId="171" fontId="49" fillId="0" borderId="10" xfId="0" applyNumberFormat="1" applyFont="1" applyFill="1" applyBorder="1" applyAlignment="1">
      <alignment vertical="center" wrapText="1"/>
    </xf>
    <xf numFmtId="49" fontId="42" fillId="0" borderId="10" xfId="0" applyNumberFormat="1" applyFont="1" applyBorder="1" applyAlignment="1">
      <alignment vertical="center" wrapText="1"/>
    </xf>
    <xf numFmtId="171" fontId="42" fillId="0" borderId="10" xfId="0" applyNumberFormat="1" applyFont="1" applyBorder="1" applyAlignment="1">
      <alignment vertical="center" wrapText="1"/>
    </xf>
    <xf numFmtId="49" fontId="38" fillId="0" borderId="10" xfId="0" applyNumberFormat="1" applyFont="1" applyBorder="1" applyAlignment="1">
      <alignment vertical="center" wrapText="1"/>
    </xf>
    <xf numFmtId="171" fontId="38" fillId="0" borderId="10" xfId="0" applyNumberFormat="1" applyFont="1" applyBorder="1" applyAlignment="1">
      <alignment vertical="center" wrapText="1"/>
    </xf>
    <xf numFmtId="0" fontId="37" fillId="0" borderId="16" xfId="55" applyFont="1" applyFill="1" applyBorder="1" applyAlignment="1">
      <alignment wrapText="1"/>
      <protection/>
    </xf>
    <xf numFmtId="0" fontId="33" fillId="0" borderId="27" xfId="55" applyFont="1" applyFill="1" applyBorder="1" applyAlignment="1">
      <alignment wrapText="1"/>
      <protection/>
    </xf>
    <xf numFmtId="171" fontId="61" fillId="0" borderId="10" xfId="0" applyNumberFormat="1" applyFont="1" applyBorder="1" applyAlignment="1">
      <alignment/>
    </xf>
    <xf numFmtId="49" fontId="37" fillId="0" borderId="16" xfId="55" applyNumberFormat="1" applyFont="1" applyFill="1" applyBorder="1" applyAlignment="1">
      <alignment wrapText="1"/>
      <protection/>
    </xf>
    <xf numFmtId="49" fontId="33" fillId="0" borderId="28" xfId="55" applyNumberFormat="1" applyFont="1" applyFill="1" applyBorder="1" applyAlignment="1">
      <alignment wrapText="1"/>
      <protection/>
    </xf>
    <xf numFmtId="171" fontId="62" fillId="0" borderId="10" xfId="0" applyNumberFormat="1" applyFont="1" applyBorder="1" applyAlignment="1">
      <alignment/>
    </xf>
    <xf numFmtId="49" fontId="33" fillId="0" borderId="10" xfId="0" applyNumberFormat="1" applyFont="1" applyFill="1" applyBorder="1" applyAlignment="1">
      <alignment vertical="top" wrapText="1"/>
    </xf>
    <xf numFmtId="49" fontId="33" fillId="0" borderId="12" xfId="0" applyNumberFormat="1" applyFont="1" applyBorder="1" applyAlignment="1">
      <alignment vertical="center" wrapText="1"/>
    </xf>
    <xf numFmtId="0" fontId="37" fillId="0" borderId="18" xfId="55" applyFont="1" applyFill="1" applyBorder="1" applyAlignment="1">
      <alignment wrapText="1"/>
      <protection/>
    </xf>
    <xf numFmtId="0" fontId="33" fillId="0" borderId="10" xfId="0" applyFont="1" applyFill="1" applyBorder="1" applyAlignment="1">
      <alignment wrapText="1"/>
    </xf>
    <xf numFmtId="0" fontId="33" fillId="0" borderId="18" xfId="0" applyFont="1" applyFill="1" applyBorder="1" applyAlignment="1">
      <alignment wrapText="1"/>
    </xf>
    <xf numFmtId="49" fontId="37" fillId="0" borderId="10" xfId="0" applyNumberFormat="1" applyFont="1" applyFill="1" applyBorder="1" applyAlignment="1">
      <alignment vertical="center" wrapText="1"/>
    </xf>
    <xf numFmtId="171" fontId="37" fillId="0" borderId="10" xfId="0" applyNumberFormat="1" applyFont="1" applyFill="1" applyBorder="1" applyAlignment="1">
      <alignment vertical="center" wrapText="1"/>
    </xf>
    <xf numFmtId="171" fontId="33" fillId="0" borderId="10" xfId="0" applyNumberFormat="1" applyFont="1" applyBorder="1" applyAlignment="1">
      <alignment vertical="center" wrapText="1"/>
    </xf>
    <xf numFmtId="49" fontId="38" fillId="0" borderId="10" xfId="0" applyNumberFormat="1" applyFont="1" applyBorder="1" applyAlignment="1">
      <alignment vertical="center" wrapText="1"/>
    </xf>
    <xf numFmtId="171" fontId="63" fillId="0" borderId="10" xfId="0" applyNumberFormat="1" applyFont="1" applyBorder="1" applyAlignment="1">
      <alignment/>
    </xf>
    <xf numFmtId="171" fontId="31" fillId="0" borderId="10" xfId="0" applyNumberFormat="1" applyFont="1" applyBorder="1" applyAlignment="1">
      <alignment/>
    </xf>
    <xf numFmtId="0" fontId="33" fillId="0" borderId="0" xfId="55" applyFont="1" applyFill="1" applyBorder="1" applyAlignment="1">
      <alignment wrapText="1"/>
      <protection/>
    </xf>
    <xf numFmtId="0" fontId="35" fillId="0" borderId="16" xfId="0" applyFont="1" applyFill="1" applyBorder="1" applyAlignment="1">
      <alignment wrapText="1"/>
    </xf>
    <xf numFmtId="49" fontId="35" fillId="0" borderId="10" xfId="0" applyNumberFormat="1" applyFont="1" applyBorder="1" applyAlignment="1">
      <alignment vertical="center" wrapText="1"/>
    </xf>
    <xf numFmtId="171" fontId="35" fillId="0" borderId="10" xfId="0" applyNumberFormat="1" applyFont="1" applyBorder="1" applyAlignment="1">
      <alignment vertical="center" wrapText="1"/>
    </xf>
    <xf numFmtId="0" fontId="35" fillId="0" borderId="17" xfId="0" applyFont="1" applyFill="1" applyBorder="1" applyAlignment="1">
      <alignment wrapText="1"/>
    </xf>
    <xf numFmtId="0" fontId="35" fillId="0" borderId="16" xfId="55" applyFont="1" applyFill="1" applyBorder="1" applyAlignment="1">
      <alignment wrapText="1"/>
      <protection/>
    </xf>
    <xf numFmtId="49" fontId="37" fillId="0" borderId="10" xfId="0" applyNumberFormat="1" applyFont="1" applyFill="1" applyBorder="1" applyAlignment="1">
      <alignment vertical="top" wrapText="1"/>
    </xf>
    <xf numFmtId="171" fontId="56" fillId="0" borderId="10" xfId="0" applyNumberFormat="1" applyFont="1" applyBorder="1" applyAlignment="1">
      <alignment/>
    </xf>
    <xf numFmtId="49" fontId="32" fillId="0" borderId="10" xfId="0" applyNumberFormat="1" applyFont="1" applyBorder="1" applyAlignment="1">
      <alignment vertical="center" wrapText="1"/>
    </xf>
    <xf numFmtId="171" fontId="32" fillId="0" borderId="10" xfId="0" applyNumberFormat="1" applyFont="1" applyBorder="1" applyAlignment="1">
      <alignment vertical="center" wrapText="1"/>
    </xf>
    <xf numFmtId="49" fontId="34" fillId="0" borderId="10" xfId="0" applyNumberFormat="1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vertical="center" wrapText="1"/>
    </xf>
    <xf numFmtId="171" fontId="34" fillId="0" borderId="10" xfId="0" applyNumberFormat="1" applyFont="1" applyFill="1" applyBorder="1" applyAlignment="1">
      <alignment vertical="center" wrapText="1"/>
    </xf>
    <xf numFmtId="49" fontId="49" fillId="0" borderId="10" xfId="0" applyNumberFormat="1" applyFont="1" applyBorder="1" applyAlignment="1">
      <alignment vertical="center" wrapText="1"/>
    </xf>
    <xf numFmtId="49" fontId="49" fillId="0" borderId="10" xfId="0" applyNumberFormat="1" applyFont="1" applyBorder="1" applyAlignment="1">
      <alignment wrapText="1"/>
    </xf>
    <xf numFmtId="49" fontId="32" fillId="0" borderId="10" xfId="0" applyNumberFormat="1" applyFont="1" applyBorder="1" applyAlignment="1">
      <alignment wrapText="1"/>
    </xf>
    <xf numFmtId="171" fontId="49" fillId="0" borderId="10" xfId="0" applyNumberFormat="1" applyFont="1" applyBorder="1" applyAlignment="1">
      <alignment vertical="center" wrapText="1"/>
    </xf>
    <xf numFmtId="49" fontId="42" fillId="0" borderId="10" xfId="0" applyNumberFormat="1" applyFont="1" applyBorder="1" applyAlignment="1">
      <alignment wrapText="1"/>
    </xf>
    <xf numFmtId="49" fontId="41" fillId="0" borderId="10" xfId="0" applyNumberFormat="1" applyFont="1" applyBorder="1" applyAlignment="1">
      <alignment wrapText="1"/>
    </xf>
    <xf numFmtId="49" fontId="33" fillId="0" borderId="10" xfId="0" applyNumberFormat="1" applyFont="1" applyBorder="1" applyAlignment="1">
      <alignment wrapText="1"/>
    </xf>
    <xf numFmtId="43" fontId="33" fillId="0" borderId="16" xfId="63" applyFont="1" applyFill="1" applyAlignment="1">
      <alignment wrapText="1"/>
    </xf>
    <xf numFmtId="49" fontId="35" fillId="0" borderId="10" xfId="0" applyNumberFormat="1" applyFont="1" applyBorder="1" applyAlignment="1">
      <alignment wrapText="1"/>
    </xf>
    <xf numFmtId="0" fontId="33" fillId="0" borderId="10" xfId="54" applyFont="1" applyFill="1" applyBorder="1" applyAlignment="1">
      <alignment vertical="top" wrapText="1"/>
      <protection/>
    </xf>
    <xf numFmtId="171" fontId="61" fillId="0" borderId="10" xfId="0" applyNumberFormat="1" applyFont="1" applyFill="1" applyBorder="1" applyAlignment="1">
      <alignment/>
    </xf>
    <xf numFmtId="0" fontId="37" fillId="0" borderId="10" xfId="54" applyFont="1" applyFill="1" applyBorder="1" applyAlignment="1">
      <alignment vertical="top" wrapText="1"/>
      <protection/>
    </xf>
    <xf numFmtId="49" fontId="31" fillId="0" borderId="10" xfId="0" applyNumberFormat="1" applyFont="1" applyBorder="1" applyAlignment="1">
      <alignment wrapText="1"/>
    </xf>
    <xf numFmtId="49" fontId="33" fillId="0" borderId="11" xfId="0" applyNumberFormat="1" applyFont="1" applyFill="1" applyBorder="1" applyAlignment="1">
      <alignment vertical="top" wrapText="1"/>
    </xf>
    <xf numFmtId="49" fontId="37" fillId="0" borderId="10" xfId="0" applyNumberFormat="1" applyFont="1" applyBorder="1" applyAlignment="1">
      <alignment wrapText="1"/>
    </xf>
    <xf numFmtId="168" fontId="49" fillId="0" borderId="10" xfId="0" applyNumberFormat="1" applyFont="1" applyBorder="1" applyAlignment="1">
      <alignment vertical="center" wrapText="1"/>
    </xf>
    <xf numFmtId="49" fontId="32" fillId="0" borderId="10" xfId="0" applyNumberFormat="1" applyFont="1" applyFill="1" applyBorder="1" applyAlignment="1">
      <alignment vertical="center" wrapText="1"/>
    </xf>
    <xf numFmtId="171" fontId="32" fillId="0" borderId="10" xfId="0" applyNumberFormat="1" applyFont="1" applyFill="1" applyBorder="1" applyAlignment="1">
      <alignment vertical="center" wrapText="1"/>
    </xf>
    <xf numFmtId="49" fontId="32" fillId="0" borderId="11" xfId="0" applyNumberFormat="1" applyFont="1" applyFill="1" applyBorder="1" applyAlignment="1">
      <alignment vertical="center" wrapText="1"/>
    </xf>
    <xf numFmtId="171" fontId="32" fillId="0" borderId="11" xfId="0" applyNumberFormat="1" applyFont="1" applyFill="1" applyBorder="1" applyAlignment="1">
      <alignment vertical="center" wrapText="1"/>
    </xf>
    <xf numFmtId="0" fontId="31" fillId="0" borderId="0" xfId="0" applyFont="1" applyFill="1" applyAlignment="1">
      <alignment/>
    </xf>
    <xf numFmtId="49" fontId="33" fillId="0" borderId="10" xfId="54" applyNumberFormat="1" applyFont="1" applyFill="1" applyBorder="1" applyAlignment="1">
      <alignment wrapText="1"/>
      <protection/>
    </xf>
    <xf numFmtId="49" fontId="49" fillId="24" borderId="11" xfId="0" applyNumberFormat="1" applyFont="1" applyFill="1" applyBorder="1" applyAlignment="1">
      <alignment vertical="center" wrapText="1"/>
    </xf>
    <xf numFmtId="49" fontId="33" fillId="24" borderId="10" xfId="54" applyNumberFormat="1" applyFont="1" applyFill="1" applyBorder="1" applyAlignment="1">
      <alignment wrapText="1"/>
      <protection/>
    </xf>
    <xf numFmtId="171" fontId="59" fillId="24" borderId="10" xfId="0" applyNumberFormat="1" applyFont="1" applyFill="1" applyBorder="1" applyAlignment="1">
      <alignment vertical="center" wrapText="1"/>
    </xf>
    <xf numFmtId="49" fontId="59" fillId="0" borderId="10" xfId="0" applyNumberFormat="1" applyFont="1" applyBorder="1" applyAlignment="1">
      <alignment vertical="center" wrapText="1"/>
    </xf>
    <xf numFmtId="171" fontId="64" fillId="0" borderId="10" xfId="0" applyNumberFormat="1" applyFont="1" applyBorder="1" applyAlignment="1">
      <alignment/>
    </xf>
    <xf numFmtId="49" fontId="49" fillId="0" borderId="11" xfId="0" applyNumberFormat="1" applyFont="1" applyBorder="1" applyAlignment="1">
      <alignment vertical="center" wrapText="1"/>
    </xf>
    <xf numFmtId="49" fontId="54" fillId="0" borderId="10" xfId="0" applyNumberFormat="1" applyFont="1" applyBorder="1" applyAlignment="1">
      <alignment vertical="center" wrapText="1"/>
    </xf>
    <xf numFmtId="171" fontId="57" fillId="0" borderId="10" xfId="0" applyNumberFormat="1" applyFont="1" applyBorder="1" applyAlignment="1">
      <alignment vertical="center" wrapText="1"/>
    </xf>
    <xf numFmtId="0" fontId="37" fillId="0" borderId="17" xfId="0" applyFont="1" applyFill="1" applyBorder="1" applyAlignment="1">
      <alignment wrapText="1"/>
    </xf>
    <xf numFmtId="49" fontId="37" fillId="0" borderId="10" xfId="0" applyNumberFormat="1" applyFont="1" applyBorder="1" applyAlignment="1">
      <alignment vertical="center" wrapText="1"/>
    </xf>
    <xf numFmtId="171" fontId="65" fillId="0" borderId="10" xfId="0" applyNumberFormat="1" applyFont="1" applyBorder="1" applyAlignment="1">
      <alignment/>
    </xf>
    <xf numFmtId="171" fontId="66" fillId="0" borderId="10" xfId="0" applyNumberFormat="1" applyFont="1" applyBorder="1" applyAlignment="1">
      <alignment/>
    </xf>
    <xf numFmtId="0" fontId="33" fillId="0" borderId="14" xfId="0" applyFont="1" applyBorder="1" applyAlignment="1">
      <alignment wrapText="1"/>
    </xf>
    <xf numFmtId="171" fontId="35" fillId="0" borderId="10" xfId="0" applyNumberFormat="1" applyFont="1" applyBorder="1" applyAlignment="1">
      <alignment wrapText="1"/>
    </xf>
    <xf numFmtId="171" fontId="35" fillId="0" borderId="14" xfId="0" applyNumberFormat="1" applyFont="1" applyBorder="1" applyAlignment="1">
      <alignment vertical="center" wrapText="1"/>
    </xf>
    <xf numFmtId="168" fontId="32" fillId="0" borderId="10" xfId="0" applyNumberFormat="1" applyFont="1" applyBorder="1" applyAlignment="1">
      <alignment vertical="center" wrapText="1"/>
    </xf>
    <xf numFmtId="0" fontId="34" fillId="0" borderId="16" xfId="55" applyFont="1" applyFill="1" applyBorder="1" applyAlignment="1">
      <alignment wrapText="1"/>
      <protection/>
    </xf>
    <xf numFmtId="171" fontId="31" fillId="0" borderId="11" xfId="0" applyNumberFormat="1" applyFont="1" applyBorder="1" applyAlignment="1">
      <alignment vertical="center" wrapText="1"/>
    </xf>
    <xf numFmtId="0" fontId="33" fillId="0" borderId="10" xfId="55" applyFont="1" applyFill="1" applyBorder="1" applyAlignment="1">
      <alignment wrapText="1"/>
      <protection/>
    </xf>
    <xf numFmtId="0" fontId="33" fillId="0" borderId="11" xfId="55" applyFont="1" applyFill="1" applyBorder="1" applyAlignment="1">
      <alignment wrapText="1"/>
      <protection/>
    </xf>
    <xf numFmtId="49" fontId="31" fillId="0" borderId="16" xfId="0" applyNumberFormat="1" applyFont="1" applyFill="1" applyBorder="1" applyAlignment="1">
      <alignment wrapText="1"/>
    </xf>
    <xf numFmtId="0" fontId="31" fillId="0" borderId="18" xfId="0" applyFont="1" applyFill="1" applyBorder="1" applyAlignment="1">
      <alignment wrapText="1"/>
    </xf>
    <xf numFmtId="0" fontId="33" fillId="0" borderId="11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wrapText="1"/>
    </xf>
    <xf numFmtId="171" fontId="61" fillId="0" borderId="11" xfId="0" applyNumberFormat="1" applyFont="1" applyBorder="1" applyAlignment="1">
      <alignment/>
    </xf>
    <xf numFmtId="0" fontId="31" fillId="0" borderId="10" xfId="0" applyFont="1" applyFill="1" applyBorder="1" applyAlignment="1">
      <alignment wrapText="1"/>
    </xf>
    <xf numFmtId="49" fontId="49" fillId="24" borderId="10" xfId="0" applyNumberFormat="1" applyFont="1" applyFill="1" applyBorder="1" applyAlignment="1">
      <alignment vertical="center" wrapText="1"/>
    </xf>
    <xf numFmtId="171" fontId="49" fillId="24" borderId="10" xfId="0" applyNumberFormat="1" applyFont="1" applyFill="1" applyBorder="1" applyAlignment="1">
      <alignment vertical="center" wrapText="1"/>
    </xf>
    <xf numFmtId="49" fontId="60" fillId="0" borderId="10" xfId="0" applyNumberFormat="1" applyFont="1" applyBorder="1" applyAlignment="1">
      <alignment vertical="center" wrapText="1"/>
    </xf>
    <xf numFmtId="49" fontId="60" fillId="0" borderId="10" xfId="0" applyNumberFormat="1" applyFont="1" applyBorder="1" applyAlignment="1">
      <alignment vertical="center" wrapText="1"/>
    </xf>
    <xf numFmtId="171" fontId="67" fillId="0" borderId="10" xfId="0" applyNumberFormat="1" applyFont="1" applyBorder="1" applyAlignment="1">
      <alignment/>
    </xf>
    <xf numFmtId="0" fontId="33" fillId="0" borderId="10" xfId="0" applyFont="1" applyFill="1" applyBorder="1" applyAlignment="1">
      <alignment vertical="top" wrapText="1"/>
    </xf>
    <xf numFmtId="171" fontId="34" fillId="0" borderId="12" xfId="0" applyNumberFormat="1" applyFont="1" applyBorder="1" applyAlignment="1">
      <alignment vertical="center" wrapText="1"/>
    </xf>
    <xf numFmtId="49" fontId="35" fillId="0" borderId="12" xfId="0" applyNumberFormat="1" applyFont="1" applyBorder="1" applyAlignment="1">
      <alignment vertical="center" wrapText="1"/>
    </xf>
    <xf numFmtId="49" fontId="42" fillId="0" borderId="12" xfId="0" applyNumberFormat="1" applyFont="1" applyBorder="1" applyAlignment="1">
      <alignment vertical="center" wrapText="1"/>
    </xf>
    <xf numFmtId="49" fontId="37" fillId="0" borderId="12" xfId="0" applyNumberFormat="1" applyFont="1" applyBorder="1" applyAlignment="1">
      <alignment vertical="center" wrapText="1"/>
    </xf>
    <xf numFmtId="171" fontId="37" fillId="0" borderId="12" xfId="0" applyNumberFormat="1" applyFont="1" applyBorder="1" applyAlignment="1">
      <alignment vertical="center" wrapText="1"/>
    </xf>
    <xf numFmtId="49" fontId="41" fillId="0" borderId="10" xfId="0" applyNumberFormat="1" applyFont="1" applyFill="1" applyBorder="1" applyAlignment="1">
      <alignment vertical="top" wrapText="1"/>
    </xf>
    <xf numFmtId="49" fontId="38" fillId="0" borderId="10" xfId="0" applyNumberFormat="1" applyFont="1" applyFill="1" applyBorder="1" applyAlignment="1">
      <alignment vertical="center" wrapText="1"/>
    </xf>
    <xf numFmtId="0" fontId="38" fillId="0" borderId="18" xfId="55" applyFont="1" applyFill="1" applyBorder="1" applyAlignment="1">
      <alignment wrapText="1"/>
      <protection/>
    </xf>
    <xf numFmtId="0" fontId="33" fillId="0" borderId="17" xfId="55" applyFont="1" applyFill="1" applyBorder="1" applyAlignment="1">
      <alignment wrapText="1"/>
      <protection/>
    </xf>
    <xf numFmtId="0" fontId="37" fillId="0" borderId="17" xfId="55" applyFont="1" applyFill="1" applyBorder="1" applyAlignment="1">
      <alignment wrapText="1"/>
      <protection/>
    </xf>
    <xf numFmtId="49" fontId="37" fillId="0" borderId="11" xfId="0" applyNumberFormat="1" applyFont="1" applyBorder="1" applyAlignment="1">
      <alignment vertical="center" wrapText="1"/>
    </xf>
    <xf numFmtId="49" fontId="38" fillId="0" borderId="11" xfId="0" applyNumberFormat="1" applyFont="1" applyBorder="1" applyAlignment="1">
      <alignment vertical="center" wrapText="1"/>
    </xf>
    <xf numFmtId="49" fontId="33" fillId="0" borderId="10" xfId="0" applyNumberFormat="1" applyFont="1" applyFill="1" applyBorder="1" applyAlignment="1">
      <alignment vertical="top" wrapText="1"/>
    </xf>
    <xf numFmtId="49" fontId="54" fillId="24" borderId="10" xfId="0" applyNumberFormat="1" applyFont="1" applyFill="1" applyBorder="1" applyAlignment="1">
      <alignment vertical="center" wrapText="1"/>
    </xf>
    <xf numFmtId="171" fontId="54" fillId="24" borderId="10" xfId="0" applyNumberFormat="1" applyFont="1" applyFill="1" applyBorder="1" applyAlignment="1">
      <alignment vertical="center" wrapText="1"/>
    </xf>
    <xf numFmtId="49" fontId="54" fillId="0" borderId="11" xfId="0" applyNumberFormat="1" applyFont="1" applyBorder="1" applyAlignment="1">
      <alignment vertical="center" wrapText="1"/>
    </xf>
    <xf numFmtId="171" fontId="58" fillId="0" borderId="11" xfId="0" applyNumberFormat="1" applyFont="1" applyBorder="1" applyAlignment="1">
      <alignment vertical="center" wrapText="1"/>
    </xf>
    <xf numFmtId="49" fontId="42" fillId="0" borderId="10" xfId="0" applyNumberFormat="1" applyFont="1" applyBorder="1" applyAlignment="1">
      <alignment vertical="center" wrapText="1"/>
    </xf>
    <xf numFmtId="171" fontId="59" fillId="0" borderId="10" xfId="0" applyNumberFormat="1" applyFont="1" applyBorder="1" applyAlignment="1">
      <alignment vertical="center" wrapText="1"/>
    </xf>
    <xf numFmtId="49" fontId="38" fillId="0" borderId="10" xfId="0" applyNumberFormat="1" applyFont="1" applyFill="1" applyBorder="1" applyAlignment="1">
      <alignment vertical="top" wrapText="1"/>
    </xf>
    <xf numFmtId="171" fontId="68" fillId="0" borderId="10" xfId="0" applyNumberFormat="1" applyFont="1" applyBorder="1" applyAlignment="1">
      <alignment/>
    </xf>
    <xf numFmtId="0" fontId="37" fillId="0" borderId="10" xfId="0" applyFont="1" applyFill="1" applyBorder="1" applyAlignment="1">
      <alignment vertical="top" wrapText="1"/>
    </xf>
    <xf numFmtId="0" fontId="37" fillId="0" borderId="16" xfId="0" applyFont="1" applyFill="1" applyBorder="1" applyAlignment="1">
      <alignment wrapText="1"/>
    </xf>
    <xf numFmtId="0" fontId="37" fillId="0" borderId="16" xfId="55" applyFont="1" applyFill="1" applyBorder="1" applyAlignment="1">
      <alignment wrapText="1"/>
      <protection/>
    </xf>
    <xf numFmtId="171" fontId="34" fillId="0" borderId="10" xfId="0" applyNumberFormat="1" applyFont="1" applyBorder="1" applyAlignment="1">
      <alignment vertical="center" wrapText="1"/>
    </xf>
    <xf numFmtId="49" fontId="50" fillId="0" borderId="10" xfId="0" applyNumberFormat="1" applyFont="1" applyBorder="1" applyAlignment="1">
      <alignment vertical="center" wrapText="1"/>
    </xf>
    <xf numFmtId="0" fontId="63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37" fillId="0" borderId="26" xfId="0" applyFont="1" applyBorder="1" applyAlignment="1">
      <alignment wrapText="1"/>
    </xf>
    <xf numFmtId="0" fontId="37" fillId="0" borderId="0" xfId="0" applyFont="1" applyAlignment="1">
      <alignment wrapText="1"/>
    </xf>
    <xf numFmtId="0" fontId="32" fillId="0" borderId="10" xfId="0" applyFont="1" applyBorder="1" applyAlignment="1">
      <alignment vertical="center" wrapText="1"/>
    </xf>
    <xf numFmtId="171" fontId="32" fillId="22" borderId="10" xfId="0" applyNumberFormat="1" applyFont="1" applyFill="1" applyBorder="1" applyAlignment="1">
      <alignment vertical="center" wrapText="1"/>
    </xf>
    <xf numFmtId="49" fontId="33" fillId="4" borderId="10" xfId="0" applyNumberFormat="1" applyFont="1" applyFill="1" applyBorder="1" applyAlignment="1">
      <alignment vertical="center" wrapText="1"/>
    </xf>
    <xf numFmtId="49" fontId="38" fillId="4" borderId="10" xfId="0" applyNumberFormat="1" applyFont="1" applyFill="1" applyBorder="1" applyAlignment="1">
      <alignment vertical="center" wrapText="1"/>
    </xf>
    <xf numFmtId="171" fontId="33" fillId="4" borderId="10" xfId="0" applyNumberFormat="1" applyFont="1" applyFill="1" applyBorder="1" applyAlignment="1">
      <alignment vertical="center" wrapText="1"/>
    </xf>
    <xf numFmtId="171" fontId="56" fillId="4" borderId="10" xfId="0" applyNumberFormat="1" applyFont="1" applyFill="1" applyBorder="1" applyAlignment="1">
      <alignment/>
    </xf>
    <xf numFmtId="171" fontId="33" fillId="22" borderId="10" xfId="0" applyNumberFormat="1" applyFont="1" applyFill="1" applyBorder="1" applyAlignment="1">
      <alignment vertical="center" wrapText="1"/>
    </xf>
    <xf numFmtId="171" fontId="61" fillId="22" borderId="10" xfId="0" applyNumberFormat="1" applyFont="1" applyFill="1" applyBorder="1" applyAlignment="1">
      <alignment/>
    </xf>
    <xf numFmtId="171" fontId="33" fillId="0" borderId="10" xfId="0" applyNumberFormat="1" applyFont="1" applyBorder="1" applyAlignment="1">
      <alignment wrapText="1"/>
    </xf>
    <xf numFmtId="171" fontId="38" fillId="0" borderId="11" xfId="0" applyNumberFormat="1" applyFont="1" applyBorder="1" applyAlignment="1">
      <alignment vertical="center" wrapText="1"/>
    </xf>
    <xf numFmtId="171" fontId="54" fillId="0" borderId="10" xfId="0" applyNumberFormat="1" applyFont="1" applyBorder="1" applyAlignment="1">
      <alignment vertical="center" wrapText="1"/>
    </xf>
    <xf numFmtId="0" fontId="38" fillId="0" borderId="16" xfId="0" applyFont="1" applyFill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0" xfId="0" applyFont="1" applyBorder="1" applyAlignment="1">
      <alignment vertical="center" wrapText="1"/>
    </xf>
    <xf numFmtId="49" fontId="57" fillId="0" borderId="10" xfId="0" applyNumberFormat="1" applyFont="1" applyBorder="1" applyAlignment="1">
      <alignment wrapText="1"/>
    </xf>
    <xf numFmtId="171" fontId="38" fillId="22" borderId="10" xfId="0" applyNumberFormat="1" applyFont="1" applyFill="1" applyBorder="1" applyAlignment="1">
      <alignment vertical="center" wrapText="1"/>
    </xf>
    <xf numFmtId="49" fontId="37" fillId="0" borderId="12" xfId="0" applyNumberFormat="1" applyFont="1" applyFill="1" applyBorder="1" applyAlignment="1">
      <alignment vertical="center" wrapText="1"/>
    </xf>
    <xf numFmtId="49" fontId="38" fillId="0" borderId="10" xfId="0" applyNumberFormat="1" applyFont="1" applyBorder="1" applyAlignment="1">
      <alignment wrapText="1"/>
    </xf>
    <xf numFmtId="49" fontId="57" fillId="0" borderId="10" xfId="0" applyNumberFormat="1" applyFont="1" applyBorder="1" applyAlignment="1">
      <alignment vertical="center" wrapText="1"/>
    </xf>
    <xf numFmtId="168" fontId="38" fillId="0" borderId="10" xfId="0" applyNumberFormat="1" applyFont="1" applyBorder="1" applyAlignment="1">
      <alignment vertical="center" wrapText="1"/>
    </xf>
    <xf numFmtId="171" fontId="38" fillId="0" borderId="10" xfId="0" applyNumberFormat="1" applyFont="1" applyFill="1" applyBorder="1" applyAlignment="1">
      <alignment vertical="center" wrapText="1"/>
    </xf>
    <xf numFmtId="49" fontId="38" fillId="0" borderId="11" xfId="0" applyNumberFormat="1" applyFont="1" applyFill="1" applyBorder="1" applyAlignment="1">
      <alignment vertical="center" wrapText="1"/>
    </xf>
    <xf numFmtId="171" fontId="38" fillId="0" borderId="11" xfId="0" applyNumberFormat="1" applyFont="1" applyFill="1" applyBorder="1" applyAlignment="1">
      <alignment vertical="center" wrapText="1"/>
    </xf>
    <xf numFmtId="171" fontId="37" fillId="0" borderId="10" xfId="0" applyNumberFormat="1" applyFont="1" applyBorder="1" applyAlignment="1">
      <alignment vertical="center" wrapText="1"/>
    </xf>
    <xf numFmtId="0" fontId="38" fillId="0" borderId="26" xfId="0" applyFont="1" applyBorder="1" applyAlignment="1">
      <alignment wrapText="1"/>
    </xf>
    <xf numFmtId="0" fontId="38" fillId="0" borderId="0" xfId="0" applyFont="1" applyAlignment="1">
      <alignment wrapText="1"/>
    </xf>
    <xf numFmtId="171" fontId="38" fillId="0" borderId="22" xfId="0" applyNumberFormat="1" applyFont="1" applyBorder="1" applyAlignment="1">
      <alignment vertical="center" wrapText="1"/>
    </xf>
    <xf numFmtId="0" fontId="38" fillId="0" borderId="16" xfId="55" applyFont="1" applyFill="1" applyBorder="1" applyAlignment="1">
      <alignment wrapText="1"/>
      <protection/>
    </xf>
    <xf numFmtId="171" fontId="38" fillId="0" borderId="12" xfId="0" applyNumberFormat="1" applyFont="1" applyBorder="1" applyAlignment="1">
      <alignment vertical="center" wrapText="1"/>
    </xf>
    <xf numFmtId="49" fontId="38" fillId="0" borderId="28" xfId="55" applyNumberFormat="1" applyFont="1" applyFill="1" applyBorder="1" applyAlignment="1">
      <alignment wrapText="1"/>
      <protection/>
    </xf>
    <xf numFmtId="0" fontId="38" fillId="0" borderId="23" xfId="0" applyFont="1" applyFill="1" applyBorder="1" applyAlignment="1">
      <alignment wrapText="1"/>
    </xf>
    <xf numFmtId="0" fontId="38" fillId="0" borderId="16" xfId="0" applyFont="1" applyFill="1" applyBorder="1" applyAlignment="1">
      <alignment wrapText="1"/>
    </xf>
    <xf numFmtId="0" fontId="38" fillId="0" borderId="18" xfId="0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38" fillId="0" borderId="16" xfId="55" applyFont="1" applyFill="1" applyBorder="1" applyAlignment="1">
      <alignment wrapText="1"/>
      <protection/>
    </xf>
    <xf numFmtId="171" fontId="38" fillId="0" borderId="10" xfId="0" applyNumberFormat="1" applyFont="1" applyBorder="1" applyAlignment="1">
      <alignment vertical="center" wrapText="1"/>
    </xf>
    <xf numFmtId="0" fontId="38" fillId="0" borderId="16" xfId="0" applyFont="1" applyFill="1" applyBorder="1" applyAlignment="1">
      <alignment wrapText="1"/>
    </xf>
    <xf numFmtId="171" fontId="38" fillId="0" borderId="10" xfId="0" applyNumberFormat="1" applyFont="1" applyBorder="1" applyAlignment="1">
      <alignment/>
    </xf>
    <xf numFmtId="0" fontId="38" fillId="0" borderId="10" xfId="0" applyFont="1" applyFill="1" applyBorder="1" applyAlignment="1">
      <alignment vertical="center" wrapText="1"/>
    </xf>
    <xf numFmtId="0" fontId="38" fillId="0" borderId="0" xfId="55" applyFont="1" applyFill="1" applyBorder="1" applyAlignment="1">
      <alignment wrapText="1"/>
      <protection/>
    </xf>
    <xf numFmtId="0" fontId="38" fillId="0" borderId="17" xfId="0" applyFont="1" applyFill="1" applyBorder="1" applyAlignment="1">
      <alignment wrapText="1"/>
    </xf>
    <xf numFmtId="171" fontId="38" fillId="4" borderId="10" xfId="0" applyNumberFormat="1" applyFont="1" applyFill="1" applyBorder="1" applyAlignment="1">
      <alignment vertical="center" wrapText="1"/>
    </xf>
    <xf numFmtId="171" fontId="68" fillId="4" borderId="10" xfId="0" applyNumberFormat="1" applyFont="1" applyFill="1" applyBorder="1" applyAlignment="1">
      <alignment/>
    </xf>
    <xf numFmtId="43" fontId="38" fillId="0" borderId="16" xfId="63" applyFont="1" applyFill="1" applyAlignment="1">
      <alignment wrapText="1"/>
    </xf>
    <xf numFmtId="0" fontId="38" fillId="0" borderId="10" xfId="54" applyFont="1" applyFill="1" applyBorder="1" applyAlignment="1">
      <alignment vertical="top" wrapText="1"/>
      <protection/>
    </xf>
    <xf numFmtId="171" fontId="68" fillId="22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wrapText="1"/>
    </xf>
    <xf numFmtId="49" fontId="38" fillId="0" borderId="11" xfId="0" applyNumberFormat="1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38" fillId="0" borderId="17" xfId="55" applyFont="1" applyFill="1" applyBorder="1" applyAlignment="1">
      <alignment wrapText="1"/>
      <protection/>
    </xf>
    <xf numFmtId="171" fontId="38" fillId="0" borderId="12" xfId="0" applyNumberFormat="1" applyFont="1" applyBorder="1" applyAlignment="1">
      <alignment vertical="center" wrapText="1"/>
    </xf>
    <xf numFmtId="49" fontId="68" fillId="0" borderId="10" xfId="0" applyNumberFormat="1" applyFont="1" applyBorder="1" applyAlignment="1">
      <alignment wrapText="1"/>
    </xf>
    <xf numFmtId="171" fontId="38" fillId="0" borderId="10" xfId="0" applyNumberFormat="1" applyFont="1" applyBorder="1" applyAlignment="1">
      <alignment wrapText="1"/>
    </xf>
    <xf numFmtId="0" fontId="38" fillId="0" borderId="0" xfId="0" applyFont="1" applyAlignment="1">
      <alignment/>
    </xf>
    <xf numFmtId="0" fontId="38" fillId="0" borderId="26" xfId="0" applyFont="1" applyFill="1" applyBorder="1" applyAlignment="1">
      <alignment wrapText="1"/>
    </xf>
    <xf numFmtId="0" fontId="38" fillId="0" borderId="0" xfId="0" applyFont="1" applyFill="1" applyAlignment="1">
      <alignment wrapText="1"/>
    </xf>
    <xf numFmtId="0" fontId="38" fillId="0" borderId="0" xfId="0" applyFont="1" applyFill="1" applyAlignment="1">
      <alignment/>
    </xf>
    <xf numFmtId="49" fontId="38" fillId="0" borderId="10" xfId="54" applyNumberFormat="1" applyFont="1" applyFill="1" applyBorder="1" applyAlignment="1">
      <alignment wrapText="1"/>
      <protection/>
    </xf>
    <xf numFmtId="0" fontId="38" fillId="0" borderId="18" xfId="55" applyFont="1" applyFill="1" applyBorder="1" applyAlignment="1">
      <alignment wrapText="1"/>
      <protection/>
    </xf>
    <xf numFmtId="171" fontId="38" fillId="0" borderId="11" xfId="0" applyNumberFormat="1" applyFont="1" applyBorder="1" applyAlignment="1">
      <alignment vertical="center" wrapText="1"/>
    </xf>
    <xf numFmtId="49" fontId="38" fillId="0" borderId="12" xfId="0" applyNumberFormat="1" applyFont="1" applyBorder="1" applyAlignment="1">
      <alignment vertical="center" wrapText="1"/>
    </xf>
    <xf numFmtId="0" fontId="38" fillId="0" borderId="10" xfId="0" applyFont="1" applyBorder="1" applyAlignment="1">
      <alignment wrapText="1"/>
    </xf>
    <xf numFmtId="49" fontId="38" fillId="0" borderId="19" xfId="0" applyNumberFormat="1" applyFont="1" applyBorder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55" applyFont="1" applyFill="1" applyBorder="1" applyAlignment="1">
      <alignment wrapText="1"/>
      <protection/>
    </xf>
    <xf numFmtId="49" fontId="38" fillId="0" borderId="20" xfId="0" applyNumberFormat="1" applyFont="1" applyBorder="1" applyAlignment="1">
      <alignment vertical="center" wrapText="1"/>
    </xf>
    <xf numFmtId="49" fontId="38" fillId="0" borderId="14" xfId="0" applyNumberFormat="1" applyFont="1" applyBorder="1" applyAlignment="1">
      <alignment vertical="center" wrapText="1"/>
    </xf>
    <xf numFmtId="49" fontId="38" fillId="0" borderId="0" xfId="0" applyNumberFormat="1" applyFont="1" applyBorder="1" applyAlignment="1">
      <alignment vertical="center" wrapText="1"/>
    </xf>
    <xf numFmtId="0" fontId="38" fillId="0" borderId="11" xfId="55" applyFont="1" applyFill="1" applyBorder="1" applyAlignment="1">
      <alignment wrapText="1"/>
      <protection/>
    </xf>
    <xf numFmtId="49" fontId="38" fillId="0" borderId="21" xfId="0" applyNumberFormat="1" applyFont="1" applyBorder="1" applyAlignment="1">
      <alignment vertical="center" wrapText="1"/>
    </xf>
    <xf numFmtId="0" fontId="38" fillId="0" borderId="17" xfId="55" applyFont="1" applyFill="1" applyBorder="1" applyAlignment="1">
      <alignment wrapText="1"/>
      <protection/>
    </xf>
    <xf numFmtId="49" fontId="38" fillId="0" borderId="10" xfId="0" applyNumberFormat="1" applyFont="1" applyFill="1" applyBorder="1" applyAlignment="1">
      <alignment vertical="top" wrapText="1"/>
    </xf>
    <xf numFmtId="49" fontId="38" fillId="0" borderId="16" xfId="0" applyNumberFormat="1" applyFont="1" applyFill="1" applyBorder="1" applyAlignment="1">
      <alignment wrapText="1"/>
    </xf>
    <xf numFmtId="0" fontId="38" fillId="0" borderId="11" xfId="0" applyFont="1" applyFill="1" applyBorder="1" applyAlignment="1">
      <alignment vertical="top" wrapText="1"/>
    </xf>
    <xf numFmtId="0" fontId="38" fillId="0" borderId="18" xfId="0" applyFont="1" applyFill="1" applyBorder="1" applyAlignment="1">
      <alignment wrapText="1"/>
    </xf>
    <xf numFmtId="171" fontId="68" fillId="0" borderId="11" xfId="0" applyNumberFormat="1" applyFont="1" applyBorder="1" applyAlignment="1">
      <alignment/>
    </xf>
    <xf numFmtId="0" fontId="38" fillId="0" borderId="10" xfId="0" applyFont="1" applyFill="1" applyBorder="1" applyAlignment="1">
      <alignment wrapText="1"/>
    </xf>
    <xf numFmtId="171" fontId="56" fillId="24" borderId="10" xfId="0" applyNumberFormat="1" applyFont="1" applyFill="1" applyBorder="1" applyAlignment="1">
      <alignment/>
    </xf>
    <xf numFmtId="171" fontId="56" fillId="24" borderId="12" xfId="0" applyNumberFormat="1" applyFont="1" applyFill="1" applyBorder="1" applyAlignment="1">
      <alignment/>
    </xf>
    <xf numFmtId="171" fontId="37" fillId="24" borderId="12" xfId="0" applyNumberFormat="1" applyFont="1" applyFill="1" applyBorder="1" applyAlignment="1">
      <alignment vertical="center" wrapText="1"/>
    </xf>
    <xf numFmtId="171" fontId="33" fillId="24" borderId="12" xfId="0" applyNumberFormat="1" applyFont="1" applyFill="1" applyBorder="1" applyAlignment="1">
      <alignment vertical="center" wrapText="1"/>
    </xf>
    <xf numFmtId="171" fontId="34" fillId="24" borderId="12" xfId="0" applyNumberFormat="1" applyFont="1" applyFill="1" applyBorder="1" applyAlignment="1">
      <alignment vertical="center" wrapText="1"/>
    </xf>
    <xf numFmtId="171" fontId="31" fillId="24" borderId="12" xfId="0" applyNumberFormat="1" applyFont="1" applyFill="1" applyBorder="1" applyAlignment="1">
      <alignment vertical="center" wrapText="1"/>
    </xf>
    <xf numFmtId="171" fontId="34" fillId="24" borderId="10" xfId="0" applyNumberFormat="1" applyFont="1" applyFill="1" applyBorder="1" applyAlignment="1">
      <alignment vertical="center" wrapText="1"/>
    </xf>
    <xf numFmtId="171" fontId="31" fillId="24" borderId="10" xfId="0" applyNumberFormat="1" applyFont="1" applyFill="1" applyBorder="1" applyAlignment="1">
      <alignment vertical="center" wrapText="1"/>
    </xf>
    <xf numFmtId="171" fontId="61" fillId="24" borderId="10" xfId="0" applyNumberFormat="1" applyFont="1" applyFill="1" applyBorder="1" applyAlignment="1">
      <alignment/>
    </xf>
    <xf numFmtId="171" fontId="41" fillId="24" borderId="10" xfId="0" applyNumberFormat="1" applyFont="1" applyFill="1" applyBorder="1" applyAlignment="1">
      <alignment vertical="center" wrapText="1"/>
    </xf>
    <xf numFmtId="171" fontId="33" fillId="24" borderId="10" xfId="0" applyNumberFormat="1" applyFont="1" applyFill="1" applyBorder="1" applyAlignment="1">
      <alignment vertical="center" wrapText="1"/>
    </xf>
    <xf numFmtId="171" fontId="40" fillId="24" borderId="10" xfId="0" applyNumberFormat="1" applyFont="1" applyFill="1" applyBorder="1" applyAlignment="1">
      <alignment vertical="center" wrapText="1"/>
    </xf>
    <xf numFmtId="171" fontId="31" fillId="24" borderId="12" xfId="0" applyNumberFormat="1" applyFont="1" applyFill="1" applyBorder="1" applyAlignment="1">
      <alignment vertical="center" wrapText="1"/>
    </xf>
    <xf numFmtId="171" fontId="33" fillId="24" borderId="10" xfId="0" applyNumberFormat="1" applyFont="1" applyFill="1" applyBorder="1" applyAlignment="1">
      <alignment vertical="center" wrapText="1"/>
    </xf>
    <xf numFmtId="171" fontId="37" fillId="24" borderId="11" xfId="0" applyNumberFormat="1" applyFont="1" applyFill="1" applyBorder="1" applyAlignment="1">
      <alignment vertical="center" wrapText="1"/>
    </xf>
    <xf numFmtId="171" fontId="31" fillId="24" borderId="11" xfId="0" applyNumberFormat="1" applyFont="1" applyFill="1" applyBorder="1" applyAlignment="1">
      <alignment vertical="center" wrapText="1"/>
    </xf>
    <xf numFmtId="171" fontId="38" fillId="24" borderId="10" xfId="0" applyNumberFormat="1" applyFont="1" applyFill="1" applyBorder="1" applyAlignment="1">
      <alignment vertical="center" wrapText="1"/>
    </xf>
    <xf numFmtId="171" fontId="33" fillId="24" borderId="11" xfId="0" applyNumberFormat="1" applyFont="1" applyFill="1" applyBorder="1" applyAlignment="1">
      <alignment vertical="center" wrapText="1"/>
    </xf>
    <xf numFmtId="171" fontId="34" fillId="24" borderId="11" xfId="0" applyNumberFormat="1" applyFont="1" applyFill="1" applyBorder="1" applyAlignment="1">
      <alignment vertical="center" wrapText="1"/>
    </xf>
    <xf numFmtId="171" fontId="42" fillId="24" borderId="10" xfId="0" applyNumberFormat="1" applyFont="1" applyFill="1" applyBorder="1" applyAlignment="1">
      <alignment vertical="center" wrapText="1"/>
    </xf>
    <xf numFmtId="171" fontId="38" fillId="24" borderId="11" xfId="0" applyNumberFormat="1" applyFont="1" applyFill="1" applyBorder="1" applyAlignment="1">
      <alignment vertical="center" wrapText="1"/>
    </xf>
    <xf numFmtId="0" fontId="31" fillId="0" borderId="0" xfId="0" applyFont="1" applyAlignment="1">
      <alignment wrapText="1"/>
    </xf>
    <xf numFmtId="49" fontId="38" fillId="24" borderId="10" xfId="0" applyNumberFormat="1" applyFont="1" applyFill="1" applyBorder="1" applyAlignment="1">
      <alignment vertical="center" wrapText="1"/>
    </xf>
    <xf numFmtId="49" fontId="37" fillId="24" borderId="10" xfId="0" applyNumberFormat="1" applyFont="1" applyFill="1" applyBorder="1" applyAlignment="1">
      <alignment vertical="center" wrapText="1"/>
    </xf>
    <xf numFmtId="49" fontId="37" fillId="24" borderId="11" xfId="0" applyNumberFormat="1" applyFont="1" applyFill="1" applyBorder="1" applyAlignment="1">
      <alignment vertical="center" wrapText="1"/>
    </xf>
    <xf numFmtId="49" fontId="33" fillId="24" borderId="10" xfId="0" applyNumberFormat="1" applyFont="1" applyFill="1" applyBorder="1" applyAlignment="1">
      <alignment vertical="center" wrapText="1"/>
    </xf>
    <xf numFmtId="49" fontId="33" fillId="24" borderId="11" xfId="0" applyNumberFormat="1" applyFont="1" applyFill="1" applyBorder="1" applyAlignment="1">
      <alignment vertical="center" wrapText="1"/>
    </xf>
    <xf numFmtId="49" fontId="33" fillId="24" borderId="12" xfId="0" applyNumberFormat="1" applyFont="1" applyFill="1" applyBorder="1" applyAlignment="1">
      <alignment vertical="center" wrapText="1"/>
    </xf>
    <xf numFmtId="171" fontId="37" fillId="24" borderId="10" xfId="0" applyNumberFormat="1" applyFont="1" applyFill="1" applyBorder="1" applyAlignment="1">
      <alignment vertical="center" wrapText="1"/>
    </xf>
    <xf numFmtId="171" fontId="62" fillId="24" borderId="10" xfId="0" applyNumberFormat="1" applyFont="1" applyFill="1" applyBorder="1" applyAlignment="1">
      <alignment/>
    </xf>
    <xf numFmtId="171" fontId="57" fillId="24" borderId="10" xfId="0" applyNumberFormat="1" applyFont="1" applyFill="1" applyBorder="1" applyAlignment="1">
      <alignment vertical="center" wrapText="1"/>
    </xf>
    <xf numFmtId="171" fontId="42" fillId="24" borderId="11" xfId="0" applyNumberFormat="1" applyFont="1" applyFill="1" applyBorder="1" applyAlignment="1">
      <alignment vertical="center" wrapText="1"/>
    </xf>
    <xf numFmtId="171" fontId="31" fillId="24" borderId="10" xfId="0" applyNumberFormat="1" applyFont="1" applyFill="1" applyBorder="1" applyAlignment="1">
      <alignment vertical="center" wrapText="1"/>
    </xf>
    <xf numFmtId="171" fontId="31" fillId="24" borderId="11" xfId="0" applyNumberFormat="1" applyFont="1" applyFill="1" applyBorder="1" applyAlignment="1">
      <alignment vertical="center" wrapText="1"/>
    </xf>
    <xf numFmtId="171" fontId="49" fillId="24" borderId="11" xfId="0" applyNumberFormat="1" applyFont="1" applyFill="1" applyBorder="1" applyAlignment="1">
      <alignment vertical="center" wrapText="1"/>
    </xf>
    <xf numFmtId="171" fontId="32" fillId="24" borderId="11" xfId="0" applyNumberFormat="1" applyFont="1" applyFill="1" applyBorder="1" applyAlignment="1">
      <alignment vertical="center" wrapText="1"/>
    </xf>
    <xf numFmtId="171" fontId="61" fillId="24" borderId="11" xfId="0" applyNumberFormat="1" applyFont="1" applyFill="1" applyBorder="1" applyAlignment="1">
      <alignment/>
    </xf>
    <xf numFmtId="171" fontId="33" fillId="0" borderId="10" xfId="0" applyNumberFormat="1" applyFont="1" applyFill="1" applyBorder="1" applyAlignment="1">
      <alignment vertical="center" wrapText="1"/>
    </xf>
    <xf numFmtId="0" fontId="31" fillId="0" borderId="0" xfId="0" applyFont="1" applyAlignment="1">
      <alignment horizontal="left" wrapText="1"/>
    </xf>
    <xf numFmtId="0" fontId="34" fillId="0" borderId="26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171" fontId="68" fillId="24" borderId="10" xfId="0" applyNumberFormat="1" applyFont="1" applyFill="1" applyBorder="1" applyAlignment="1">
      <alignment/>
    </xf>
    <xf numFmtId="171" fontId="34" fillId="24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1" fontId="35" fillId="24" borderId="10" xfId="0" applyNumberFormat="1" applyFont="1" applyFill="1" applyBorder="1" applyAlignment="1">
      <alignment vertical="center" wrapText="1"/>
    </xf>
    <xf numFmtId="49" fontId="33" fillId="22" borderId="10" xfId="0" applyNumberFormat="1" applyFont="1" applyFill="1" applyBorder="1" applyAlignment="1">
      <alignment vertical="center" wrapText="1"/>
    </xf>
    <xf numFmtId="49" fontId="38" fillId="22" borderId="10" xfId="0" applyNumberFormat="1" applyFont="1" applyFill="1" applyBorder="1" applyAlignment="1">
      <alignment vertical="center" wrapText="1"/>
    </xf>
    <xf numFmtId="49" fontId="33" fillId="22" borderId="10" xfId="0" applyNumberFormat="1" applyFont="1" applyFill="1" applyBorder="1" applyAlignment="1">
      <alignment vertical="center" wrapText="1"/>
    </xf>
    <xf numFmtId="171" fontId="56" fillId="22" borderId="10" xfId="0" applyNumberFormat="1" applyFont="1" applyFill="1" applyBorder="1" applyAlignment="1">
      <alignment/>
    </xf>
    <xf numFmtId="49" fontId="41" fillId="0" borderId="10" xfId="0" applyNumberFormat="1" applyFont="1" applyFill="1" applyBorder="1" applyAlignment="1">
      <alignment vertical="center" wrapText="1"/>
    </xf>
    <xf numFmtId="171" fontId="33" fillId="0" borderId="10" xfId="0" applyNumberFormat="1" applyFont="1" applyBorder="1" applyAlignment="1">
      <alignment/>
    </xf>
    <xf numFmtId="171" fontId="31" fillId="24" borderId="10" xfId="0" applyNumberFormat="1" applyFont="1" applyFill="1" applyBorder="1" applyAlignment="1">
      <alignment/>
    </xf>
    <xf numFmtId="0" fontId="28" fillId="0" borderId="29" xfId="0" applyFont="1" applyFill="1" applyBorder="1" applyAlignment="1">
      <alignment horizontal="center" wrapText="1"/>
    </xf>
    <xf numFmtId="0" fontId="28" fillId="0" borderId="21" xfId="0" applyFont="1" applyFill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28" fillId="0" borderId="30" xfId="0" applyFont="1" applyFill="1" applyBorder="1" applyAlignment="1">
      <alignment horizontal="center" wrapText="1"/>
    </xf>
    <xf numFmtId="0" fontId="28" fillId="0" borderId="31" xfId="0" applyFont="1" applyFill="1" applyBorder="1" applyAlignment="1">
      <alignment horizontal="center" wrapText="1"/>
    </xf>
    <xf numFmtId="0" fontId="28" fillId="0" borderId="32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right" wrapText="1"/>
    </xf>
    <xf numFmtId="0" fontId="19" fillId="0" borderId="0" xfId="55" applyFont="1" applyFill="1" applyAlignment="1">
      <alignment horizontal="center" vertical="center" wrapText="1"/>
      <protection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49" fontId="34" fillId="0" borderId="10" xfId="0" applyNumberFormat="1" applyFont="1" applyBorder="1" applyAlignment="1">
      <alignment horizontal="left" vertical="center" wrapText="1"/>
    </xf>
    <xf numFmtId="0" fontId="15" fillId="0" borderId="11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15" fillId="0" borderId="30" xfId="0" applyFont="1" applyBorder="1" applyAlignment="1">
      <alignment horizontal="center"/>
    </xf>
    <xf numFmtId="0" fontId="15" fillId="0" borderId="15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 2012" xfId="53"/>
    <cellStyle name="Обычный_Лист1" xfId="54"/>
    <cellStyle name="Обычный_функц.стр-р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workbookViewId="0" topLeftCell="A195">
      <selection activeCell="C36" sqref="C36"/>
    </sheetView>
  </sheetViews>
  <sheetFormatPr defaultColWidth="9.140625" defaultRowHeight="15"/>
  <cols>
    <col min="1" max="1" width="24.00390625" style="0" customWidth="1"/>
    <col min="2" max="2" width="19.7109375" style="0" hidden="1" customWidth="1"/>
    <col min="3" max="3" width="51.7109375" style="0" customWidth="1"/>
    <col min="4" max="4" width="0.2890625" style="0" hidden="1" customWidth="1"/>
    <col min="5" max="5" width="13.140625" style="0" customWidth="1"/>
    <col min="6" max="6" width="13.00390625" style="0" customWidth="1"/>
    <col min="7" max="7" width="7.57421875" style="0" hidden="1" customWidth="1"/>
    <col min="8" max="8" width="13.00390625" style="0" customWidth="1"/>
  </cols>
  <sheetData>
    <row r="1" spans="1:7" ht="15">
      <c r="A1" s="30"/>
      <c r="B1" s="30"/>
      <c r="C1" s="429" t="s">
        <v>229</v>
      </c>
      <c r="D1" s="429"/>
      <c r="E1" s="30"/>
      <c r="F1" s="30"/>
      <c r="G1" s="30"/>
    </row>
    <row r="2" spans="1:7" ht="42" customHeight="1">
      <c r="A2" s="30"/>
      <c r="B2" s="30"/>
      <c r="C2" s="429"/>
      <c r="D2" s="429"/>
      <c r="E2" s="30"/>
      <c r="F2" s="30"/>
      <c r="G2" s="30"/>
    </row>
    <row r="3" spans="1:7" ht="1.5" customHeight="1" hidden="1">
      <c r="A3" s="30"/>
      <c r="B3" s="30"/>
      <c r="C3" s="30"/>
      <c r="D3" s="427"/>
      <c r="E3" s="427"/>
      <c r="F3" s="427"/>
      <c r="G3" s="427"/>
    </row>
    <row r="4" spans="1:7" ht="18.75">
      <c r="A4" s="428" t="s">
        <v>552</v>
      </c>
      <c r="B4" s="428"/>
      <c r="C4" s="428"/>
      <c r="D4" s="428"/>
      <c r="E4" s="30"/>
      <c r="F4" s="30"/>
      <c r="G4" s="30"/>
    </row>
    <row r="5" spans="1:7" ht="18.75">
      <c r="A5" s="428" t="s">
        <v>553</v>
      </c>
      <c r="B5" s="428"/>
      <c r="C5" s="428"/>
      <c r="D5" s="428"/>
      <c r="E5" s="30"/>
      <c r="F5" s="30"/>
      <c r="G5" s="30"/>
    </row>
    <row r="6" spans="1:7" ht="18.75">
      <c r="A6" s="428" t="s">
        <v>214</v>
      </c>
      <c r="B6" s="428"/>
      <c r="C6" s="428"/>
      <c r="D6" s="428"/>
      <c r="E6" s="30"/>
      <c r="F6" s="30"/>
      <c r="G6" s="30"/>
    </row>
    <row r="7" spans="1:7" ht="15.75">
      <c r="A7" s="35" t="s">
        <v>554</v>
      </c>
      <c r="B7" s="30"/>
      <c r="C7" s="30"/>
      <c r="D7" s="30"/>
      <c r="E7" s="30"/>
      <c r="F7" s="30"/>
      <c r="G7" s="30"/>
    </row>
    <row r="8" spans="1:8" ht="15.75">
      <c r="A8" s="417" t="s">
        <v>551</v>
      </c>
      <c r="B8" s="28"/>
      <c r="C8" s="417" t="s">
        <v>492</v>
      </c>
      <c r="D8" s="415" t="s">
        <v>538</v>
      </c>
      <c r="E8" s="422" t="s">
        <v>539</v>
      </c>
      <c r="F8" s="422" t="s">
        <v>419</v>
      </c>
      <c r="G8" s="424" t="s">
        <v>539</v>
      </c>
      <c r="H8" s="420" t="s">
        <v>420</v>
      </c>
    </row>
    <row r="9" spans="1:8" ht="15.75">
      <c r="A9" s="419"/>
      <c r="B9" s="28"/>
      <c r="C9" s="419"/>
      <c r="D9" s="415"/>
      <c r="E9" s="423"/>
      <c r="F9" s="423"/>
      <c r="G9" s="424"/>
      <c r="H9" s="421"/>
    </row>
    <row r="10" spans="1:8" ht="15.75">
      <c r="A10" s="410">
        <v>1</v>
      </c>
      <c r="B10" s="410"/>
      <c r="C10" s="37">
        <v>2</v>
      </c>
      <c r="D10" s="37">
        <v>3</v>
      </c>
      <c r="E10" s="29">
        <v>4</v>
      </c>
      <c r="F10" s="29"/>
      <c r="G10" s="29">
        <v>4</v>
      </c>
      <c r="H10" s="4">
        <v>5</v>
      </c>
    </row>
    <row r="11" spans="1:8" ht="15.75">
      <c r="A11" s="28" t="s">
        <v>555</v>
      </c>
      <c r="B11" s="28"/>
      <c r="C11" s="139" t="s">
        <v>556</v>
      </c>
      <c r="D11" s="37" t="e">
        <f>D12+D22+D27+D30+D36+D42+D46+D50</f>
        <v>#REF!</v>
      </c>
      <c r="E11" s="37">
        <f>E12+E22+E27+E30+E36+E42+E46+E50+E17</f>
        <v>99806</v>
      </c>
      <c r="F11" s="37">
        <f>F12+F22+F27+F30+F36+F42+F46+F50+F17</f>
        <v>108722</v>
      </c>
      <c r="G11" s="28" t="e">
        <f>G12+G22+G27+G30+G36+G42+G46+G50</f>
        <v>#REF!</v>
      </c>
      <c r="H11" s="37">
        <f>H12+H22+H27+H30+H36+H42+H46+H50+H17</f>
        <v>118393</v>
      </c>
    </row>
    <row r="12" spans="1:8" ht="15.75">
      <c r="A12" s="28" t="s">
        <v>557</v>
      </c>
      <c r="B12" s="28"/>
      <c r="C12" s="139" t="s">
        <v>558</v>
      </c>
      <c r="D12" s="37" t="e">
        <f>D13</f>
        <v>#REF!</v>
      </c>
      <c r="E12" s="37">
        <f>E13</f>
        <v>81279</v>
      </c>
      <c r="F12" s="37">
        <f>F13</f>
        <v>85942</v>
      </c>
      <c r="G12" s="28" t="e">
        <f>G13+#REF!</f>
        <v>#REF!</v>
      </c>
      <c r="H12" s="37">
        <f>H13</f>
        <v>94148</v>
      </c>
    </row>
    <row r="13" spans="1:8" ht="15.75">
      <c r="A13" s="28" t="s">
        <v>559</v>
      </c>
      <c r="B13" s="28"/>
      <c r="C13" s="139" t="s">
        <v>560</v>
      </c>
      <c r="D13" s="37" t="e">
        <f>D14+D15+D16+#REF!</f>
        <v>#REF!</v>
      </c>
      <c r="E13" s="37">
        <f>E14+E15+E16</f>
        <v>81279</v>
      </c>
      <c r="F13" s="37">
        <f>F14+F15+F16</f>
        <v>85942</v>
      </c>
      <c r="G13" s="28">
        <v>73766</v>
      </c>
      <c r="H13" s="37">
        <f>H14+H15+H16</f>
        <v>94148</v>
      </c>
    </row>
    <row r="14" spans="1:10" ht="67.5">
      <c r="A14" s="28" t="s">
        <v>572</v>
      </c>
      <c r="B14" s="28"/>
      <c r="C14" s="139" t="s">
        <v>573</v>
      </c>
      <c r="D14" s="40">
        <v>70600</v>
      </c>
      <c r="E14" s="39">
        <v>78892</v>
      </c>
      <c r="F14" s="39">
        <v>83437</v>
      </c>
      <c r="G14" s="33"/>
      <c r="H14" s="39">
        <v>91436</v>
      </c>
      <c r="J14" s="44"/>
    </row>
    <row r="15" spans="1:8" ht="108">
      <c r="A15" s="28" t="s">
        <v>574</v>
      </c>
      <c r="B15" s="28"/>
      <c r="C15" s="139" t="s">
        <v>576</v>
      </c>
      <c r="D15" s="40">
        <v>2250</v>
      </c>
      <c r="E15" s="39">
        <v>2263</v>
      </c>
      <c r="F15" s="39">
        <v>2376</v>
      </c>
      <c r="G15" s="33"/>
      <c r="H15" s="39">
        <v>2574</v>
      </c>
    </row>
    <row r="16" spans="1:8" ht="40.5">
      <c r="A16" s="28" t="s">
        <v>575</v>
      </c>
      <c r="B16" s="28"/>
      <c r="C16" s="139" t="s">
        <v>577</v>
      </c>
      <c r="D16" s="37">
        <v>220</v>
      </c>
      <c r="E16" s="39">
        <v>124</v>
      </c>
      <c r="F16" s="39">
        <v>129</v>
      </c>
      <c r="G16" s="33" t="e">
        <f>#REF!+#REF!</f>
        <v>#REF!</v>
      </c>
      <c r="H16" s="39">
        <v>138</v>
      </c>
    </row>
    <row r="17" spans="1:8" ht="40.5">
      <c r="A17" s="28" t="s">
        <v>220</v>
      </c>
      <c r="B17" s="28"/>
      <c r="C17" s="139" t="s">
        <v>221</v>
      </c>
      <c r="D17" s="40"/>
      <c r="E17" s="37">
        <f>E18+E19+E20+E21</f>
        <v>3199</v>
      </c>
      <c r="F17" s="37">
        <f>F18+F19+F20+F21</f>
        <v>3772</v>
      </c>
      <c r="G17" s="133"/>
      <c r="H17" s="37">
        <f>H18+H19+H20+H21</f>
        <v>4358</v>
      </c>
    </row>
    <row r="18" spans="1:8" ht="67.5">
      <c r="A18" s="28" t="s">
        <v>259</v>
      </c>
      <c r="B18" s="28"/>
      <c r="C18" s="139" t="s">
        <v>260</v>
      </c>
      <c r="D18" s="40"/>
      <c r="E18" s="39">
        <v>1171</v>
      </c>
      <c r="F18" s="39">
        <v>1344</v>
      </c>
      <c r="G18" s="133"/>
      <c r="H18" s="39">
        <v>1612</v>
      </c>
    </row>
    <row r="19" spans="1:8" ht="81">
      <c r="A19" s="28" t="s">
        <v>261</v>
      </c>
      <c r="B19" s="28"/>
      <c r="C19" s="139" t="s">
        <v>262</v>
      </c>
      <c r="D19" s="40"/>
      <c r="E19" s="39">
        <v>24</v>
      </c>
      <c r="F19" s="39">
        <v>28</v>
      </c>
      <c r="G19" s="133"/>
      <c r="H19" s="39">
        <v>31</v>
      </c>
    </row>
    <row r="20" spans="1:8" ht="67.5">
      <c r="A20" s="28" t="s">
        <v>263</v>
      </c>
      <c r="B20" s="28"/>
      <c r="C20" s="139" t="s">
        <v>264</v>
      </c>
      <c r="D20" s="40"/>
      <c r="E20" s="39">
        <v>1896</v>
      </c>
      <c r="F20" s="39">
        <v>2268</v>
      </c>
      <c r="G20" s="133"/>
      <c r="H20" s="39">
        <v>2565</v>
      </c>
    </row>
    <row r="21" spans="1:8" ht="67.5">
      <c r="A21" s="28" t="s">
        <v>265</v>
      </c>
      <c r="B21" s="28"/>
      <c r="C21" s="139" t="s">
        <v>266</v>
      </c>
      <c r="D21" s="40"/>
      <c r="E21" s="39">
        <v>108</v>
      </c>
      <c r="F21" s="39">
        <v>132</v>
      </c>
      <c r="G21" s="133"/>
      <c r="H21" s="39">
        <v>150</v>
      </c>
    </row>
    <row r="22" spans="1:8" ht="15.75">
      <c r="A22" s="28" t="s">
        <v>561</v>
      </c>
      <c r="B22" s="28"/>
      <c r="C22" s="139" t="s">
        <v>562</v>
      </c>
      <c r="D22" s="37">
        <f>D23+D25</f>
        <v>4862</v>
      </c>
      <c r="E22" s="37">
        <f>E23+E25</f>
        <v>3537</v>
      </c>
      <c r="F22" s="37">
        <f>F23+F25</f>
        <v>3718</v>
      </c>
      <c r="G22" s="28">
        <f>G23+G25</f>
        <v>5589</v>
      </c>
      <c r="H22" s="37">
        <f>H23+H25</f>
        <v>3908</v>
      </c>
    </row>
    <row r="23" spans="1:8" ht="27">
      <c r="A23" s="28" t="s">
        <v>404</v>
      </c>
      <c r="B23" s="28"/>
      <c r="C23" s="139" t="s">
        <v>563</v>
      </c>
      <c r="D23" s="37">
        <f>D24</f>
        <v>3231</v>
      </c>
      <c r="E23" s="37">
        <f>E24</f>
        <v>3471</v>
      </c>
      <c r="F23" s="37">
        <f>F24</f>
        <v>3648</v>
      </c>
      <c r="G23" s="28">
        <f>G24</f>
        <v>3399</v>
      </c>
      <c r="H23" s="37">
        <f>H24</f>
        <v>3834</v>
      </c>
    </row>
    <row r="24" spans="1:8" ht="27">
      <c r="A24" s="28" t="s">
        <v>564</v>
      </c>
      <c r="B24" s="28"/>
      <c r="C24" s="139" t="s">
        <v>563</v>
      </c>
      <c r="D24" s="37">
        <v>3231</v>
      </c>
      <c r="E24" s="37">
        <v>3471</v>
      </c>
      <c r="F24" s="37">
        <v>3648</v>
      </c>
      <c r="G24" s="29">
        <v>3399</v>
      </c>
      <c r="H24" s="37">
        <v>3834</v>
      </c>
    </row>
    <row r="25" spans="1:8" ht="15.75">
      <c r="A25" s="28" t="s">
        <v>405</v>
      </c>
      <c r="B25" s="28"/>
      <c r="C25" s="139" t="s">
        <v>565</v>
      </c>
      <c r="D25" s="37">
        <f>D26</f>
        <v>1631</v>
      </c>
      <c r="E25" s="37">
        <f>E26</f>
        <v>66</v>
      </c>
      <c r="F25" s="37">
        <f>F26</f>
        <v>70</v>
      </c>
      <c r="G25" s="28">
        <f>G26</f>
        <v>2190</v>
      </c>
      <c r="H25" s="37">
        <f>H26</f>
        <v>74</v>
      </c>
    </row>
    <row r="26" spans="1:8" ht="15.75">
      <c r="A26" s="28" t="s">
        <v>566</v>
      </c>
      <c r="B26" s="28"/>
      <c r="C26" s="139" t="s">
        <v>565</v>
      </c>
      <c r="D26" s="40">
        <v>1631</v>
      </c>
      <c r="E26" s="39">
        <v>66</v>
      </c>
      <c r="F26" s="39">
        <v>70</v>
      </c>
      <c r="G26" s="134">
        <v>2190</v>
      </c>
      <c r="H26" s="39">
        <v>74</v>
      </c>
    </row>
    <row r="27" spans="1:8" ht="15.75">
      <c r="A27" s="28" t="s">
        <v>567</v>
      </c>
      <c r="B27" s="28"/>
      <c r="C27" s="139" t="s">
        <v>568</v>
      </c>
      <c r="D27" s="37">
        <f aca="true" t="shared" si="0" ref="D27:H28">D28</f>
        <v>846</v>
      </c>
      <c r="E27" s="37">
        <f t="shared" si="0"/>
        <v>1049</v>
      </c>
      <c r="F27" s="37">
        <f t="shared" si="0"/>
        <v>1049</v>
      </c>
      <c r="G27" s="28">
        <f t="shared" si="0"/>
        <v>846</v>
      </c>
      <c r="H27" s="37">
        <f t="shared" si="0"/>
        <v>1049</v>
      </c>
    </row>
    <row r="28" spans="1:8" ht="27">
      <c r="A28" s="28" t="s">
        <v>569</v>
      </c>
      <c r="B28" s="28"/>
      <c r="C28" s="139" t="s">
        <v>570</v>
      </c>
      <c r="D28" s="37">
        <f t="shared" si="0"/>
        <v>846</v>
      </c>
      <c r="E28" s="37">
        <f t="shared" si="0"/>
        <v>1049</v>
      </c>
      <c r="F28" s="37">
        <f t="shared" si="0"/>
        <v>1049</v>
      </c>
      <c r="G28" s="28">
        <f t="shared" si="0"/>
        <v>846</v>
      </c>
      <c r="H28" s="37">
        <f t="shared" si="0"/>
        <v>1049</v>
      </c>
    </row>
    <row r="29" spans="1:8" ht="40.5">
      <c r="A29" s="28" t="s">
        <v>571</v>
      </c>
      <c r="B29" s="28"/>
      <c r="C29" s="139" t="s">
        <v>578</v>
      </c>
      <c r="D29" s="37">
        <v>846</v>
      </c>
      <c r="E29" s="37">
        <v>1049</v>
      </c>
      <c r="F29" s="37">
        <v>1049</v>
      </c>
      <c r="G29" s="29">
        <v>846</v>
      </c>
      <c r="H29" s="37">
        <v>1049</v>
      </c>
    </row>
    <row r="30" spans="1:8" ht="40.5">
      <c r="A30" s="28" t="s">
        <v>579</v>
      </c>
      <c r="B30" s="28"/>
      <c r="C30" s="139" t="s">
        <v>580</v>
      </c>
      <c r="D30" s="37">
        <f>D31</f>
        <v>907</v>
      </c>
      <c r="E30" s="37">
        <f>E31</f>
        <v>1342</v>
      </c>
      <c r="F30" s="37">
        <f>F31</f>
        <v>1342</v>
      </c>
      <c r="G30" s="28">
        <f>G31</f>
        <v>1354</v>
      </c>
      <c r="H30" s="37">
        <f>H31</f>
        <v>1342</v>
      </c>
    </row>
    <row r="31" spans="1:8" ht="81">
      <c r="A31" s="28" t="s">
        <v>581</v>
      </c>
      <c r="B31" s="28"/>
      <c r="C31" s="139" t="s">
        <v>582</v>
      </c>
      <c r="D31" s="37">
        <f>D32+D34</f>
        <v>907</v>
      </c>
      <c r="E31" s="37">
        <f>E32+E34</f>
        <v>1342</v>
      </c>
      <c r="F31" s="37">
        <f>F32+F34</f>
        <v>1342</v>
      </c>
      <c r="G31" s="28">
        <f>G32+G34</f>
        <v>1354</v>
      </c>
      <c r="H31" s="37">
        <f>H32+H34</f>
        <v>1342</v>
      </c>
    </row>
    <row r="32" spans="1:8" ht="67.5">
      <c r="A32" s="28" t="s">
        <v>583</v>
      </c>
      <c r="B32" s="28"/>
      <c r="C32" s="139" t="s">
        <v>584</v>
      </c>
      <c r="D32" s="37">
        <f>D33</f>
        <v>888</v>
      </c>
      <c r="E32" s="37">
        <f>E33</f>
        <v>1335</v>
      </c>
      <c r="F32" s="37">
        <f>F33</f>
        <v>1335</v>
      </c>
      <c r="G32" s="28">
        <f>G33</f>
        <v>1307</v>
      </c>
      <c r="H32" s="37">
        <f>H33</f>
        <v>1335</v>
      </c>
    </row>
    <row r="33" spans="1:8" ht="104.25" customHeight="1">
      <c r="A33" s="28" t="s">
        <v>373</v>
      </c>
      <c r="B33" s="28"/>
      <c r="C33" s="139" t="s">
        <v>5</v>
      </c>
      <c r="D33" s="37">
        <v>888</v>
      </c>
      <c r="E33" s="37">
        <v>1335</v>
      </c>
      <c r="F33" s="37">
        <v>1335</v>
      </c>
      <c r="G33" s="29">
        <v>1307</v>
      </c>
      <c r="H33" s="37">
        <v>1335</v>
      </c>
    </row>
    <row r="34" spans="1:8" ht="102" customHeight="1">
      <c r="A34" s="28" t="s">
        <v>6</v>
      </c>
      <c r="B34" s="28"/>
      <c r="C34" s="139" t="s">
        <v>514</v>
      </c>
      <c r="D34" s="37">
        <f>D35</f>
        <v>19</v>
      </c>
      <c r="E34" s="37">
        <f>E35</f>
        <v>7</v>
      </c>
      <c r="F34" s="37">
        <f>F35</f>
        <v>7</v>
      </c>
      <c r="G34" s="28">
        <f>G35</f>
        <v>47</v>
      </c>
      <c r="H34" s="37">
        <f>H35</f>
        <v>7</v>
      </c>
    </row>
    <row r="35" spans="1:8" ht="71.25" customHeight="1">
      <c r="A35" s="28" t="s">
        <v>7</v>
      </c>
      <c r="B35" s="28"/>
      <c r="C35" s="139" t="s">
        <v>14</v>
      </c>
      <c r="D35" s="37">
        <v>19</v>
      </c>
      <c r="E35" s="37">
        <v>7</v>
      </c>
      <c r="F35" s="37">
        <v>7</v>
      </c>
      <c r="G35" s="29">
        <v>47</v>
      </c>
      <c r="H35" s="37">
        <v>7</v>
      </c>
    </row>
    <row r="36" spans="1:8" ht="36" customHeight="1">
      <c r="A36" s="33" t="s">
        <v>15</v>
      </c>
      <c r="B36" s="33"/>
      <c r="C36" s="140" t="s">
        <v>16</v>
      </c>
      <c r="D36" s="39">
        <f>D37</f>
        <v>197</v>
      </c>
      <c r="E36" s="39">
        <f>E37</f>
        <v>163</v>
      </c>
      <c r="F36" s="39">
        <f>F37</f>
        <v>163</v>
      </c>
      <c r="G36" s="33">
        <f>G37</f>
        <v>160</v>
      </c>
      <c r="H36" s="39">
        <f>H37</f>
        <v>224</v>
      </c>
    </row>
    <row r="37" spans="1:8" ht="15.75">
      <c r="A37" s="33" t="s">
        <v>17</v>
      </c>
      <c r="B37" s="33"/>
      <c r="C37" s="140" t="s">
        <v>18</v>
      </c>
      <c r="D37" s="39">
        <f>D38+D39+D40+D41</f>
        <v>197</v>
      </c>
      <c r="E37" s="39">
        <f>E38+E39+E40+E41</f>
        <v>163</v>
      </c>
      <c r="F37" s="39">
        <f>F38+F39+F40+F41</f>
        <v>163</v>
      </c>
      <c r="G37" s="33">
        <f>G38+G39+G40+G41</f>
        <v>160</v>
      </c>
      <c r="H37" s="39">
        <f>H38+H39+H40+H41</f>
        <v>224</v>
      </c>
    </row>
    <row r="38" spans="1:8" ht="27">
      <c r="A38" s="33" t="s">
        <v>407</v>
      </c>
      <c r="B38" s="33"/>
      <c r="C38" s="140" t="s">
        <v>515</v>
      </c>
      <c r="D38" s="40">
        <v>75</v>
      </c>
      <c r="E38" s="39">
        <v>47</v>
      </c>
      <c r="F38" s="39">
        <v>47</v>
      </c>
      <c r="G38" s="134">
        <v>5</v>
      </c>
      <c r="H38" s="39">
        <v>64</v>
      </c>
    </row>
    <row r="39" spans="1:8" ht="27">
      <c r="A39" s="33" t="s">
        <v>408</v>
      </c>
      <c r="B39" s="33"/>
      <c r="C39" s="140" t="s">
        <v>516</v>
      </c>
      <c r="D39" s="40">
        <v>7</v>
      </c>
      <c r="E39" s="39">
        <v>18</v>
      </c>
      <c r="F39" s="39">
        <v>18</v>
      </c>
      <c r="G39" s="134">
        <v>11</v>
      </c>
      <c r="H39" s="39">
        <v>25</v>
      </c>
    </row>
    <row r="40" spans="1:8" ht="27">
      <c r="A40" s="33" t="s">
        <v>409</v>
      </c>
      <c r="B40" s="33"/>
      <c r="C40" s="140" t="s">
        <v>410</v>
      </c>
      <c r="D40" s="40">
        <v>65</v>
      </c>
      <c r="E40" s="39">
        <v>26</v>
      </c>
      <c r="F40" s="39">
        <v>26</v>
      </c>
      <c r="G40" s="134">
        <v>40</v>
      </c>
      <c r="H40" s="39">
        <v>36</v>
      </c>
    </row>
    <row r="41" spans="1:8" ht="27">
      <c r="A41" s="33" t="s">
        <v>411</v>
      </c>
      <c r="B41" s="33"/>
      <c r="C41" s="140" t="s">
        <v>412</v>
      </c>
      <c r="D41" s="40">
        <v>50</v>
      </c>
      <c r="E41" s="39">
        <v>72</v>
      </c>
      <c r="F41" s="39">
        <v>72</v>
      </c>
      <c r="G41" s="134">
        <v>104</v>
      </c>
      <c r="H41" s="39">
        <v>99</v>
      </c>
    </row>
    <row r="42" spans="1:8" ht="27">
      <c r="A42" s="28" t="s">
        <v>19</v>
      </c>
      <c r="B42" s="28"/>
      <c r="C42" s="139" t="s">
        <v>365</v>
      </c>
      <c r="D42" s="37">
        <f aca="true" t="shared" si="1" ref="D42:H44">D43</f>
        <v>7068</v>
      </c>
      <c r="E42" s="39">
        <f t="shared" si="1"/>
        <v>7481</v>
      </c>
      <c r="F42" s="39">
        <f t="shared" si="1"/>
        <v>10950</v>
      </c>
      <c r="G42" s="33">
        <f t="shared" si="1"/>
        <v>5735</v>
      </c>
      <c r="H42" s="39">
        <f t="shared" si="1"/>
        <v>11598</v>
      </c>
    </row>
    <row r="43" spans="1:8" ht="15.75">
      <c r="A43" s="28" t="s">
        <v>366</v>
      </c>
      <c r="B43" s="28"/>
      <c r="C43" s="139" t="s">
        <v>367</v>
      </c>
      <c r="D43" s="37">
        <f t="shared" si="1"/>
        <v>7068</v>
      </c>
      <c r="E43" s="39">
        <f t="shared" si="1"/>
        <v>7481</v>
      </c>
      <c r="F43" s="39">
        <f t="shared" si="1"/>
        <v>10950</v>
      </c>
      <c r="G43" s="33">
        <f t="shared" si="1"/>
        <v>5735</v>
      </c>
      <c r="H43" s="39">
        <f t="shared" si="1"/>
        <v>11598</v>
      </c>
    </row>
    <row r="44" spans="1:8" ht="15.75">
      <c r="A44" s="28" t="s">
        <v>368</v>
      </c>
      <c r="B44" s="28"/>
      <c r="C44" s="139" t="s">
        <v>369</v>
      </c>
      <c r="D44" s="37">
        <f t="shared" si="1"/>
        <v>7068</v>
      </c>
      <c r="E44" s="39">
        <f t="shared" si="1"/>
        <v>7481</v>
      </c>
      <c r="F44" s="39">
        <f t="shared" si="1"/>
        <v>10950</v>
      </c>
      <c r="G44" s="33">
        <f t="shared" si="1"/>
        <v>5735</v>
      </c>
      <c r="H44" s="39">
        <f t="shared" si="1"/>
        <v>11598</v>
      </c>
    </row>
    <row r="45" spans="1:8" ht="27">
      <c r="A45" s="28" t="s">
        <v>370</v>
      </c>
      <c r="B45" s="28"/>
      <c r="C45" s="139" t="s">
        <v>371</v>
      </c>
      <c r="D45" s="40">
        <v>7068</v>
      </c>
      <c r="E45" s="39">
        <v>7481</v>
      </c>
      <c r="F45" s="39">
        <v>10950</v>
      </c>
      <c r="G45" s="134">
        <v>5735</v>
      </c>
      <c r="H45" s="39">
        <v>11598</v>
      </c>
    </row>
    <row r="46" spans="1:8" ht="27">
      <c r="A46" s="28" t="s">
        <v>20</v>
      </c>
      <c r="B46" s="28"/>
      <c r="C46" s="139" t="s">
        <v>21</v>
      </c>
      <c r="D46" s="37" t="e">
        <f>D47+#REF!</f>
        <v>#REF!</v>
      </c>
      <c r="E46" s="39">
        <f>E47</f>
        <v>110</v>
      </c>
      <c r="F46" s="39">
        <f>F47</f>
        <v>140</v>
      </c>
      <c r="G46" s="33">
        <f>G47</f>
        <v>55</v>
      </c>
      <c r="H46" s="39">
        <f>H47</f>
        <v>120</v>
      </c>
    </row>
    <row r="47" spans="1:8" ht="54">
      <c r="A47" s="28" t="s">
        <v>22</v>
      </c>
      <c r="B47" s="28"/>
      <c r="C47" s="139" t="s">
        <v>24</v>
      </c>
      <c r="D47" s="37">
        <f aca="true" t="shared" si="2" ref="D47:H48">D48</f>
        <v>1350</v>
      </c>
      <c r="E47" s="39">
        <f t="shared" si="2"/>
        <v>110</v>
      </c>
      <c r="F47" s="39">
        <f t="shared" si="2"/>
        <v>140</v>
      </c>
      <c r="G47" s="33">
        <f t="shared" si="2"/>
        <v>55</v>
      </c>
      <c r="H47" s="39">
        <f t="shared" si="2"/>
        <v>120</v>
      </c>
    </row>
    <row r="48" spans="1:8" ht="40.5">
      <c r="A48" s="28" t="s">
        <v>25</v>
      </c>
      <c r="B48" s="28"/>
      <c r="C48" s="139" t="s">
        <v>26</v>
      </c>
      <c r="D48" s="37">
        <f t="shared" si="2"/>
        <v>1350</v>
      </c>
      <c r="E48" s="39">
        <f t="shared" si="2"/>
        <v>110</v>
      </c>
      <c r="F48" s="39">
        <f t="shared" si="2"/>
        <v>140</v>
      </c>
      <c r="G48" s="33">
        <f t="shared" si="2"/>
        <v>55</v>
      </c>
      <c r="H48" s="39">
        <f t="shared" si="2"/>
        <v>120</v>
      </c>
    </row>
    <row r="49" spans="1:8" ht="54">
      <c r="A49" s="28" t="s">
        <v>372</v>
      </c>
      <c r="B49" s="28"/>
      <c r="C49" s="139" t="s">
        <v>244</v>
      </c>
      <c r="D49" s="40">
        <v>1350</v>
      </c>
      <c r="E49" s="39">
        <v>110</v>
      </c>
      <c r="F49" s="39">
        <v>140</v>
      </c>
      <c r="G49" s="134">
        <v>55</v>
      </c>
      <c r="H49" s="39">
        <v>120</v>
      </c>
    </row>
    <row r="50" spans="1:8" ht="15.75">
      <c r="A50" s="28" t="s">
        <v>27</v>
      </c>
      <c r="B50" s="28"/>
      <c r="C50" s="139" t="s">
        <v>28</v>
      </c>
      <c r="D50" s="37" t="e">
        <f>D51+D54+D57+D62+D56+#REF!+#REF!+#REF!+D61</f>
        <v>#REF!</v>
      </c>
      <c r="E50" s="37">
        <f>E51+E54+E57+E62+E56+E61</f>
        <v>1646</v>
      </c>
      <c r="F50" s="37">
        <f>F51+F54+F57+F62+F56+F61</f>
        <v>1646</v>
      </c>
      <c r="G50" s="28">
        <f>G51+G54+G57+G62+G56</f>
        <v>1405</v>
      </c>
      <c r="H50" s="37">
        <f>H51+H54+H57+H62+H56+H61</f>
        <v>1646</v>
      </c>
    </row>
    <row r="51" spans="1:8" ht="27">
      <c r="A51" s="28" t="s">
        <v>29</v>
      </c>
      <c r="B51" s="28"/>
      <c r="C51" s="139" t="s">
        <v>30</v>
      </c>
      <c r="D51" s="37">
        <f>D52+D53</f>
        <v>96</v>
      </c>
      <c r="E51" s="37">
        <f>E52+E53</f>
        <v>208</v>
      </c>
      <c r="F51" s="37">
        <f>F52+F53</f>
        <v>208</v>
      </c>
      <c r="G51" s="28">
        <f>G52+G53</f>
        <v>220</v>
      </c>
      <c r="H51" s="37">
        <f>H52+H53</f>
        <v>208</v>
      </c>
    </row>
    <row r="52" spans="1:8" ht="108">
      <c r="A52" s="28" t="s">
        <v>31</v>
      </c>
      <c r="B52" s="28"/>
      <c r="C52" s="139" t="s">
        <v>240</v>
      </c>
      <c r="D52" s="40">
        <v>56</v>
      </c>
      <c r="E52" s="39">
        <v>183</v>
      </c>
      <c r="F52" s="39">
        <v>183</v>
      </c>
      <c r="G52" s="134">
        <v>190</v>
      </c>
      <c r="H52" s="39">
        <v>183</v>
      </c>
    </row>
    <row r="53" spans="1:8" ht="54">
      <c r="A53" s="28" t="s">
        <v>32</v>
      </c>
      <c r="B53" s="28"/>
      <c r="C53" s="139" t="s">
        <v>33</v>
      </c>
      <c r="D53" s="40">
        <v>40</v>
      </c>
      <c r="E53" s="39">
        <v>25</v>
      </c>
      <c r="F53" s="39">
        <v>25</v>
      </c>
      <c r="G53" s="134">
        <v>30</v>
      </c>
      <c r="H53" s="39">
        <v>25</v>
      </c>
    </row>
    <row r="54" spans="1:8" ht="94.5">
      <c r="A54" s="28" t="s">
        <v>374</v>
      </c>
      <c r="B54" s="28"/>
      <c r="C54" s="139" t="s">
        <v>406</v>
      </c>
      <c r="D54" s="37">
        <f>D55</f>
        <v>25</v>
      </c>
      <c r="E54" s="39">
        <f>E55</f>
        <v>20</v>
      </c>
      <c r="F54" s="39">
        <f>F55</f>
        <v>20</v>
      </c>
      <c r="G54" s="33">
        <f>G55</f>
        <v>16</v>
      </c>
      <c r="H54" s="39">
        <f>H55</f>
        <v>20</v>
      </c>
    </row>
    <row r="55" spans="1:8" ht="27">
      <c r="A55" s="28" t="s">
        <v>34</v>
      </c>
      <c r="B55" s="28"/>
      <c r="C55" s="139" t="s">
        <v>35</v>
      </c>
      <c r="D55" s="40">
        <v>25</v>
      </c>
      <c r="E55" s="39">
        <v>20</v>
      </c>
      <c r="F55" s="39">
        <v>20</v>
      </c>
      <c r="G55" s="134">
        <v>16</v>
      </c>
      <c r="H55" s="39">
        <v>20</v>
      </c>
    </row>
    <row r="56" spans="1:8" ht="54">
      <c r="A56" s="28" t="s">
        <v>39</v>
      </c>
      <c r="B56" s="28"/>
      <c r="C56" s="139" t="s">
        <v>40</v>
      </c>
      <c r="D56" s="40">
        <v>10</v>
      </c>
      <c r="E56" s="39">
        <v>13</v>
      </c>
      <c r="F56" s="39">
        <v>13</v>
      </c>
      <c r="G56" s="134">
        <v>176</v>
      </c>
      <c r="H56" s="39">
        <v>13</v>
      </c>
    </row>
    <row r="57" spans="1:8" ht="27">
      <c r="A57" s="28" t="s">
        <v>400</v>
      </c>
      <c r="B57" s="28"/>
      <c r="C57" s="139" t="s">
        <v>402</v>
      </c>
      <c r="D57" s="37">
        <f>D60</f>
        <v>29</v>
      </c>
      <c r="E57" s="37">
        <f>E58+E60</f>
        <v>71</v>
      </c>
      <c r="F57" s="37">
        <f>F58+F60</f>
        <v>71</v>
      </c>
      <c r="G57" s="28">
        <f>G60</f>
        <v>96</v>
      </c>
      <c r="H57" s="37">
        <f>H58+H60</f>
        <v>71</v>
      </c>
    </row>
    <row r="58" spans="1:8" ht="40.5">
      <c r="A58" s="28" t="s">
        <v>10</v>
      </c>
      <c r="B58" s="28"/>
      <c r="C58" s="139" t="s">
        <v>11</v>
      </c>
      <c r="D58" s="37">
        <f>D59</f>
        <v>0</v>
      </c>
      <c r="E58" s="37">
        <f>E59</f>
        <v>18</v>
      </c>
      <c r="F58" s="37">
        <f>F59</f>
        <v>18</v>
      </c>
      <c r="G58" s="28"/>
      <c r="H58" s="37">
        <f>H59</f>
        <v>18</v>
      </c>
    </row>
    <row r="59" spans="1:8" ht="54">
      <c r="A59" s="28" t="s">
        <v>12</v>
      </c>
      <c r="B59" s="28"/>
      <c r="C59" s="139" t="s">
        <v>13</v>
      </c>
      <c r="D59" s="37"/>
      <c r="E59" s="37">
        <v>18</v>
      </c>
      <c r="F59" s="37">
        <v>18</v>
      </c>
      <c r="G59" s="28"/>
      <c r="H59" s="37">
        <v>18</v>
      </c>
    </row>
    <row r="60" spans="1:8" ht="27">
      <c r="A60" s="28" t="s">
        <v>401</v>
      </c>
      <c r="B60" s="28"/>
      <c r="C60" s="139" t="s">
        <v>403</v>
      </c>
      <c r="D60" s="37">
        <v>29</v>
      </c>
      <c r="E60" s="37">
        <v>53</v>
      </c>
      <c r="F60" s="37">
        <v>53</v>
      </c>
      <c r="G60" s="29">
        <v>96</v>
      </c>
      <c r="H60" s="37">
        <v>53</v>
      </c>
    </row>
    <row r="61" spans="1:8" ht="67.5">
      <c r="A61" s="28" t="s">
        <v>9</v>
      </c>
      <c r="B61" s="28"/>
      <c r="C61" s="139" t="s">
        <v>8</v>
      </c>
      <c r="D61" s="37">
        <v>11</v>
      </c>
      <c r="E61" s="37">
        <v>11</v>
      </c>
      <c r="F61" s="37">
        <v>11</v>
      </c>
      <c r="G61" s="29"/>
      <c r="H61" s="37">
        <v>11</v>
      </c>
    </row>
    <row r="62" spans="1:8" ht="27">
      <c r="A62" s="28" t="s">
        <v>36</v>
      </c>
      <c r="B62" s="28"/>
      <c r="C62" s="139" t="s">
        <v>37</v>
      </c>
      <c r="D62" s="37">
        <f>D63</f>
        <v>897</v>
      </c>
      <c r="E62" s="37">
        <f>E63</f>
        <v>1323</v>
      </c>
      <c r="F62" s="37">
        <f>F63</f>
        <v>1323</v>
      </c>
      <c r="G62" s="28">
        <f>G63</f>
        <v>897</v>
      </c>
      <c r="H62" s="37">
        <f>H63</f>
        <v>1323</v>
      </c>
    </row>
    <row r="63" spans="1:8" ht="40.5">
      <c r="A63" s="28" t="s">
        <v>38</v>
      </c>
      <c r="B63" s="28"/>
      <c r="C63" s="139" t="s">
        <v>41</v>
      </c>
      <c r="D63" s="37">
        <v>897</v>
      </c>
      <c r="E63" s="37">
        <v>1323</v>
      </c>
      <c r="F63" s="37">
        <v>1323</v>
      </c>
      <c r="G63" s="29">
        <v>897</v>
      </c>
      <c r="H63" s="37">
        <v>1323</v>
      </c>
    </row>
    <row r="64" spans="1:8" ht="15.75">
      <c r="A64" s="28" t="s">
        <v>42</v>
      </c>
      <c r="B64" s="28"/>
      <c r="C64" s="139" t="s">
        <v>43</v>
      </c>
      <c r="D64" s="37">
        <f>D65+D142</f>
        <v>300500</v>
      </c>
      <c r="E64" s="37">
        <f>E65+E142</f>
        <v>220139.68300000005</v>
      </c>
      <c r="F64" s="37">
        <f>F65+F142</f>
        <v>209901.465</v>
      </c>
      <c r="G64" s="28">
        <f>G65</f>
        <v>221857.321</v>
      </c>
      <c r="H64" s="37">
        <f>H65+H142</f>
        <v>207500.75699999998</v>
      </c>
    </row>
    <row r="65" spans="1:8" ht="27">
      <c r="A65" s="28" t="s">
        <v>44</v>
      </c>
      <c r="B65" s="28"/>
      <c r="C65" s="139" t="s">
        <v>45</v>
      </c>
      <c r="D65" s="37">
        <f>D66+D90+D139+D68</f>
        <v>298882</v>
      </c>
      <c r="E65" s="37">
        <f>E66+E90+E139+E68</f>
        <v>220139.68300000005</v>
      </c>
      <c r="F65" s="37">
        <f>F66+F90+F139+F68</f>
        <v>209901.465</v>
      </c>
      <c r="G65" s="28">
        <f>G66+G90+G139+G68</f>
        <v>221857.321</v>
      </c>
      <c r="H65" s="37">
        <f>H66+H90+H139+H68</f>
        <v>207500.75699999998</v>
      </c>
    </row>
    <row r="66" spans="1:8" ht="27">
      <c r="A66" s="28" t="s">
        <v>46</v>
      </c>
      <c r="B66" s="28"/>
      <c r="C66" s="139" t="s">
        <v>47</v>
      </c>
      <c r="D66" s="37">
        <f>D67</f>
        <v>17683</v>
      </c>
      <c r="E66" s="37">
        <f>E67</f>
        <v>9228.084</v>
      </c>
      <c r="F66" s="37">
        <f>F67</f>
        <v>3947.642</v>
      </c>
      <c r="G66" s="28">
        <f>G67</f>
        <v>15033</v>
      </c>
      <c r="H66" s="37">
        <f>H67</f>
        <v>1458.415</v>
      </c>
    </row>
    <row r="67" spans="1:8" ht="27">
      <c r="A67" s="28" t="s">
        <v>48</v>
      </c>
      <c r="B67" s="28"/>
      <c r="C67" s="139" t="s">
        <v>201</v>
      </c>
      <c r="D67" s="37">
        <v>17683</v>
      </c>
      <c r="E67" s="37">
        <v>9228.084</v>
      </c>
      <c r="F67" s="37">
        <v>3947.642</v>
      </c>
      <c r="G67" s="29">
        <v>15033</v>
      </c>
      <c r="H67" s="37">
        <v>1458.415</v>
      </c>
    </row>
    <row r="68" spans="1:8" ht="15.75" hidden="1">
      <c r="A68" s="417" t="s">
        <v>202</v>
      </c>
      <c r="B68" s="415"/>
      <c r="C68" s="416" t="s">
        <v>431</v>
      </c>
      <c r="D68" s="37">
        <f>D81+D83+D84+D85+D86+D88+D87+D89+D74+D79+D77+D78</f>
        <v>87318</v>
      </c>
      <c r="E68" s="37">
        <f>E81+E83+E84+E85+E86+E88+E87+E89+E74+E79+E77+E78</f>
        <v>0</v>
      </c>
      <c r="F68" s="37">
        <f>F81+F83+F84+F85+F86+F88+F87+F89+F74+F79+F77+F78</f>
        <v>0</v>
      </c>
      <c r="G68" s="29"/>
      <c r="H68" s="37">
        <f>H81+H83+H84+H85+H86+H88+H87+H89+H74+H79+H77+H78</f>
        <v>0</v>
      </c>
    </row>
    <row r="69" spans="1:8" ht="15.75" hidden="1">
      <c r="A69" s="419"/>
      <c r="B69" s="415"/>
      <c r="C69" s="416"/>
      <c r="D69" s="37"/>
      <c r="E69" s="37"/>
      <c r="F69" s="37"/>
      <c r="G69" s="29"/>
      <c r="H69" s="37"/>
    </row>
    <row r="70" spans="1:8" ht="15" hidden="1">
      <c r="A70" s="415"/>
      <c r="B70" s="415"/>
      <c r="C70" s="416"/>
      <c r="D70" s="410"/>
      <c r="E70" s="410"/>
      <c r="F70" s="410"/>
      <c r="G70" s="424"/>
      <c r="H70" s="410"/>
    </row>
    <row r="71" spans="1:8" ht="15" hidden="1">
      <c r="A71" s="415"/>
      <c r="B71" s="415"/>
      <c r="C71" s="416"/>
      <c r="D71" s="410"/>
      <c r="E71" s="410"/>
      <c r="F71" s="410"/>
      <c r="G71" s="424"/>
      <c r="H71" s="410"/>
    </row>
    <row r="72" spans="1:8" ht="15.75" hidden="1">
      <c r="A72" s="28"/>
      <c r="B72" s="28"/>
      <c r="C72" s="139"/>
      <c r="D72" s="37"/>
      <c r="E72" s="37"/>
      <c r="F72" s="37"/>
      <c r="G72" s="29"/>
      <c r="H72" s="37"/>
    </row>
    <row r="73" spans="1:8" ht="15.75" hidden="1">
      <c r="A73" s="28"/>
      <c r="B73" s="28"/>
      <c r="C73" s="139"/>
      <c r="D73" s="37"/>
      <c r="E73" s="37"/>
      <c r="F73" s="37"/>
      <c r="G73" s="29"/>
      <c r="H73" s="37"/>
    </row>
    <row r="74" spans="1:8" ht="15" hidden="1">
      <c r="A74" s="417" t="s">
        <v>202</v>
      </c>
      <c r="B74" s="415"/>
      <c r="C74" s="416" t="s">
        <v>429</v>
      </c>
      <c r="D74" s="410">
        <v>967</v>
      </c>
      <c r="E74" s="410"/>
      <c r="F74" s="410"/>
      <c r="G74" s="29"/>
      <c r="H74" s="410"/>
    </row>
    <row r="75" spans="1:8" ht="15" hidden="1">
      <c r="A75" s="418"/>
      <c r="B75" s="415"/>
      <c r="C75" s="416"/>
      <c r="D75" s="410"/>
      <c r="E75" s="410"/>
      <c r="F75" s="410"/>
      <c r="G75" s="29"/>
      <c r="H75" s="410"/>
    </row>
    <row r="76" spans="1:8" ht="15" hidden="1">
      <c r="A76" s="419"/>
      <c r="B76" s="415"/>
      <c r="C76" s="416"/>
      <c r="D76" s="410"/>
      <c r="E76" s="410"/>
      <c r="F76" s="410"/>
      <c r="G76" s="29"/>
      <c r="H76" s="410"/>
    </row>
    <row r="77" spans="1:8" ht="40.5" hidden="1">
      <c r="A77" s="28" t="s">
        <v>337</v>
      </c>
      <c r="B77" s="28"/>
      <c r="C77" s="139" t="s">
        <v>336</v>
      </c>
      <c r="D77" s="37">
        <v>79360</v>
      </c>
      <c r="E77" s="37"/>
      <c r="F77" s="37"/>
      <c r="G77" s="29"/>
      <c r="H77" s="37"/>
    </row>
    <row r="78" spans="1:8" ht="27" hidden="1">
      <c r="A78" s="28" t="s">
        <v>335</v>
      </c>
      <c r="B78" s="28"/>
      <c r="C78" s="139" t="s">
        <v>334</v>
      </c>
      <c r="D78" s="37">
        <v>543</v>
      </c>
      <c r="E78" s="37"/>
      <c r="F78" s="37"/>
      <c r="G78" s="29"/>
      <c r="H78" s="37"/>
    </row>
    <row r="79" spans="1:8" ht="15" hidden="1">
      <c r="A79" s="417" t="s">
        <v>202</v>
      </c>
      <c r="B79" s="415"/>
      <c r="C79" s="416" t="s">
        <v>544</v>
      </c>
      <c r="D79" s="410">
        <v>200</v>
      </c>
      <c r="E79" s="410"/>
      <c r="F79" s="410"/>
      <c r="G79" s="29"/>
      <c r="H79" s="410"/>
    </row>
    <row r="80" spans="1:8" ht="45" customHeight="1" hidden="1">
      <c r="A80" s="419"/>
      <c r="B80" s="415"/>
      <c r="C80" s="416"/>
      <c r="D80" s="410"/>
      <c r="E80" s="410"/>
      <c r="F80" s="410"/>
      <c r="G80" s="29"/>
      <c r="H80" s="410"/>
    </row>
    <row r="81" spans="1:8" ht="15" hidden="1">
      <c r="A81" s="417" t="s">
        <v>202</v>
      </c>
      <c r="B81" s="415"/>
      <c r="C81" s="425" t="s">
        <v>430</v>
      </c>
      <c r="D81" s="410">
        <v>829</v>
      </c>
      <c r="E81" s="410"/>
      <c r="F81" s="410"/>
      <c r="G81" s="413"/>
      <c r="H81" s="410"/>
    </row>
    <row r="82" spans="1:8" ht="39.75" customHeight="1" hidden="1">
      <c r="A82" s="419"/>
      <c r="B82" s="415"/>
      <c r="C82" s="426"/>
      <c r="D82" s="410"/>
      <c r="E82" s="410"/>
      <c r="F82" s="410"/>
      <c r="G82" s="414"/>
      <c r="H82" s="410"/>
    </row>
    <row r="83" spans="1:8" ht="27" hidden="1">
      <c r="A83" s="28" t="s">
        <v>202</v>
      </c>
      <c r="B83" s="28"/>
      <c r="C83" s="139" t="s">
        <v>429</v>
      </c>
      <c r="D83" s="37"/>
      <c r="E83" s="37"/>
      <c r="F83" s="37"/>
      <c r="G83" s="29"/>
      <c r="H83" s="37"/>
    </row>
    <row r="84" spans="1:8" ht="40.5" hidden="1">
      <c r="A84" s="28" t="s">
        <v>202</v>
      </c>
      <c r="B84" s="28"/>
      <c r="C84" s="139" t="s">
        <v>389</v>
      </c>
      <c r="D84" s="37"/>
      <c r="E84" s="37"/>
      <c r="F84" s="37"/>
      <c r="G84" s="29"/>
      <c r="H84" s="37"/>
    </row>
    <row r="85" spans="1:8" ht="27" hidden="1">
      <c r="A85" s="28" t="s">
        <v>202</v>
      </c>
      <c r="B85" s="28"/>
      <c r="C85" s="141" t="s">
        <v>390</v>
      </c>
      <c r="D85" s="37">
        <v>261</v>
      </c>
      <c r="E85" s="37"/>
      <c r="F85" s="37"/>
      <c r="G85" s="29"/>
      <c r="H85" s="37"/>
    </row>
    <row r="86" spans="1:8" ht="27" hidden="1">
      <c r="A86" s="28" t="s">
        <v>202</v>
      </c>
      <c r="B86" s="28"/>
      <c r="C86" s="141" t="s">
        <v>391</v>
      </c>
      <c r="D86" s="37">
        <v>3858</v>
      </c>
      <c r="E86" s="37"/>
      <c r="F86" s="37"/>
      <c r="G86" s="29"/>
      <c r="H86" s="37"/>
    </row>
    <row r="87" spans="1:8" ht="40.5" hidden="1">
      <c r="A87" s="28" t="s">
        <v>202</v>
      </c>
      <c r="B87" s="28"/>
      <c r="C87" s="141" t="s">
        <v>399</v>
      </c>
      <c r="D87" s="37"/>
      <c r="E87" s="37"/>
      <c r="F87" s="37"/>
      <c r="G87" s="29"/>
      <c r="H87" s="37"/>
    </row>
    <row r="88" spans="1:8" ht="27" hidden="1">
      <c r="A88" s="28" t="s">
        <v>202</v>
      </c>
      <c r="B88" s="28"/>
      <c r="C88" s="141" t="s">
        <v>392</v>
      </c>
      <c r="D88" s="37">
        <v>300</v>
      </c>
      <c r="E88" s="37"/>
      <c r="F88" s="37"/>
      <c r="G88" s="29"/>
      <c r="H88" s="37"/>
    </row>
    <row r="89" spans="1:8" ht="27" hidden="1">
      <c r="A89" s="28" t="s">
        <v>202</v>
      </c>
      <c r="B89" s="28"/>
      <c r="C89" s="141" t="s">
        <v>378</v>
      </c>
      <c r="D89" s="37">
        <v>1000</v>
      </c>
      <c r="E89" s="37"/>
      <c r="F89" s="37"/>
      <c r="G89" s="29"/>
      <c r="H89" s="37"/>
    </row>
    <row r="90" spans="1:8" ht="15.75">
      <c r="A90" s="28" t="s">
        <v>493</v>
      </c>
      <c r="B90" s="28"/>
      <c r="C90" s="139" t="s">
        <v>494</v>
      </c>
      <c r="D90" s="37">
        <f>D91+D94+D98+D104+D102</f>
        <v>193213</v>
      </c>
      <c r="E90" s="37">
        <f>E91+E94+E98+E104+E102</f>
        <v>210662.39900000003</v>
      </c>
      <c r="F90" s="37">
        <f>F91+F94+F98+F104+F102</f>
        <v>205704.623</v>
      </c>
      <c r="G90" s="28">
        <f>G91+G94+G98+G104+G102</f>
        <v>206637.321</v>
      </c>
      <c r="H90" s="37">
        <f>H91+H94+H98+H104+H102</f>
        <v>205793.14199999996</v>
      </c>
    </row>
    <row r="91" spans="1:8" ht="27">
      <c r="A91" s="28" t="s">
        <v>203</v>
      </c>
      <c r="B91" s="28"/>
      <c r="C91" s="139" t="s">
        <v>204</v>
      </c>
      <c r="D91" s="37">
        <f>D92</f>
        <v>806</v>
      </c>
      <c r="E91" s="37">
        <f>E92</f>
        <v>822.856</v>
      </c>
      <c r="F91" s="37">
        <f>F92</f>
        <v>851.728</v>
      </c>
      <c r="G91" s="28">
        <f>G92</f>
        <v>836</v>
      </c>
      <c r="H91" s="37">
        <f>H92</f>
        <v>851.728</v>
      </c>
    </row>
    <row r="92" spans="1:8" ht="15">
      <c r="A92" s="415" t="s">
        <v>205</v>
      </c>
      <c r="B92" s="415"/>
      <c r="C92" s="416" t="s">
        <v>206</v>
      </c>
      <c r="D92" s="411">
        <v>806</v>
      </c>
      <c r="E92" s="411">
        <v>822.856</v>
      </c>
      <c r="F92" s="411">
        <v>851.728</v>
      </c>
      <c r="G92" s="413">
        <v>836</v>
      </c>
      <c r="H92" s="411">
        <v>851.728</v>
      </c>
    </row>
    <row r="93" spans="1:8" ht="42" customHeight="1">
      <c r="A93" s="415"/>
      <c r="B93" s="415"/>
      <c r="C93" s="416"/>
      <c r="D93" s="412"/>
      <c r="E93" s="412"/>
      <c r="F93" s="412"/>
      <c r="G93" s="414"/>
      <c r="H93" s="412"/>
    </row>
    <row r="94" spans="1:8" ht="15">
      <c r="A94" s="415" t="s">
        <v>207</v>
      </c>
      <c r="B94" s="415"/>
      <c r="C94" s="416" t="s">
        <v>208</v>
      </c>
      <c r="D94" s="410">
        <f>D96</f>
        <v>145</v>
      </c>
      <c r="E94" s="410">
        <f>E96</f>
        <v>153.474</v>
      </c>
      <c r="F94" s="410">
        <f>F96</f>
        <v>159.886</v>
      </c>
      <c r="G94" s="415">
        <f>G96</f>
        <v>153</v>
      </c>
      <c r="H94" s="410">
        <f>H96</f>
        <v>167.082</v>
      </c>
    </row>
    <row r="95" spans="1:8" ht="57.75" customHeight="1">
      <c r="A95" s="415"/>
      <c r="B95" s="415"/>
      <c r="C95" s="416"/>
      <c r="D95" s="410"/>
      <c r="E95" s="410"/>
      <c r="F95" s="410"/>
      <c r="G95" s="415"/>
      <c r="H95" s="410"/>
    </row>
    <row r="96" spans="1:8" ht="15">
      <c r="A96" s="415" t="s">
        <v>219</v>
      </c>
      <c r="B96" s="415"/>
      <c r="C96" s="416" t="s">
        <v>222</v>
      </c>
      <c r="D96" s="410">
        <v>145</v>
      </c>
      <c r="E96" s="410">
        <v>153.474</v>
      </c>
      <c r="F96" s="410">
        <v>159.886</v>
      </c>
      <c r="G96" s="424">
        <v>153</v>
      </c>
      <c r="H96" s="410">
        <v>167.082</v>
      </c>
    </row>
    <row r="97" spans="1:8" ht="48.75" customHeight="1">
      <c r="A97" s="415"/>
      <c r="B97" s="415"/>
      <c r="C97" s="416"/>
      <c r="D97" s="410"/>
      <c r="E97" s="410"/>
      <c r="F97" s="410"/>
      <c r="G97" s="424"/>
      <c r="H97" s="410"/>
    </row>
    <row r="98" spans="1:8" ht="15">
      <c r="A98" s="415" t="s">
        <v>223</v>
      </c>
      <c r="B98" s="415"/>
      <c r="C98" s="425" t="s">
        <v>224</v>
      </c>
      <c r="D98" s="410">
        <f>D100</f>
        <v>3484</v>
      </c>
      <c r="E98" s="410">
        <f>E100</f>
        <v>5367.343</v>
      </c>
      <c r="F98" s="410">
        <f>F100</f>
        <v>5392.885</v>
      </c>
      <c r="G98" s="415">
        <f>G100</f>
        <v>3619</v>
      </c>
      <c r="H98" s="410">
        <f>H100</f>
        <v>5419.289</v>
      </c>
    </row>
    <row r="99" spans="1:8" ht="42.75" customHeight="1">
      <c r="A99" s="415"/>
      <c r="B99" s="415"/>
      <c r="C99" s="426"/>
      <c r="D99" s="410"/>
      <c r="E99" s="410"/>
      <c r="F99" s="410"/>
      <c r="G99" s="415"/>
      <c r="H99" s="410"/>
    </row>
    <row r="100" spans="1:8" ht="15">
      <c r="A100" s="415" t="s">
        <v>225</v>
      </c>
      <c r="B100" s="415"/>
      <c r="C100" s="416" t="s">
        <v>226</v>
      </c>
      <c r="D100" s="410">
        <v>3484</v>
      </c>
      <c r="E100" s="410">
        <v>5367.343</v>
      </c>
      <c r="F100" s="410">
        <v>5392.885</v>
      </c>
      <c r="G100" s="424">
        <v>3619</v>
      </c>
      <c r="H100" s="410">
        <v>5419.289</v>
      </c>
    </row>
    <row r="101" spans="1:8" ht="43.5" customHeight="1">
      <c r="A101" s="415"/>
      <c r="B101" s="415"/>
      <c r="C101" s="416"/>
      <c r="D101" s="410"/>
      <c r="E101" s="410"/>
      <c r="F101" s="410"/>
      <c r="G101" s="424"/>
      <c r="H101" s="410"/>
    </row>
    <row r="102" spans="1:8" ht="54" hidden="1">
      <c r="A102" s="28" t="s">
        <v>388</v>
      </c>
      <c r="B102" s="28"/>
      <c r="C102" s="139" t="s">
        <v>387</v>
      </c>
      <c r="D102" s="37">
        <f>D103</f>
        <v>0</v>
      </c>
      <c r="E102" s="37">
        <f>E103</f>
        <v>0</v>
      </c>
      <c r="F102" s="37">
        <f>F103</f>
        <v>0</v>
      </c>
      <c r="G102" s="29"/>
      <c r="H102" s="37">
        <f>H103</f>
        <v>0</v>
      </c>
    </row>
    <row r="103" spans="1:8" ht="2.25" customHeight="1" hidden="1">
      <c r="A103" s="28"/>
      <c r="B103" s="28"/>
      <c r="C103" s="139"/>
      <c r="D103" s="37"/>
      <c r="E103" s="37"/>
      <c r="F103" s="37"/>
      <c r="G103" s="29"/>
      <c r="H103" s="37"/>
    </row>
    <row r="104" spans="1:8" ht="15.75">
      <c r="A104" s="28" t="s">
        <v>227</v>
      </c>
      <c r="B104" s="28"/>
      <c r="C104" s="139" t="s">
        <v>228</v>
      </c>
      <c r="D104" s="37">
        <f>D105+D107+D109+D113+D115+D117+D118+D120+D122+D124+D125+D126+D128+D131+D134+D136+D138</f>
        <v>188778</v>
      </c>
      <c r="E104" s="37">
        <f>E105+E107+E109+E113+E115+E117+E118+E120+E122+E124+E125+E126+E128+E131+E134+E136+E138+E106+E108+E114</f>
        <v>204318.72600000002</v>
      </c>
      <c r="F104" s="37">
        <f>F105+F107+F109+F113+F115+F117+F118+F120+F122+F124+F125+F126+F128+F131+F134+F136+F138+F106+F108+F114</f>
        <v>199300.12399999998</v>
      </c>
      <c r="G104" s="37">
        <f>G105+G107+G109+G113+G115+G117+G118+G120+G122+G124+G125+G126+G128+G131+G134+G136+G138+G106+G108+G114</f>
        <v>202029.321</v>
      </c>
      <c r="H104" s="37">
        <f>H105+H107+H109+H113+H115+H117+H118+H120+H122+H124+H125+H126+H128+H131+H134+H136+H138+H106+H108+H114</f>
        <v>199355.04299999998</v>
      </c>
    </row>
    <row r="105" spans="1:8" ht="40.5">
      <c r="A105" s="28" t="s">
        <v>227</v>
      </c>
      <c r="B105" s="28"/>
      <c r="C105" s="139" t="s">
        <v>231</v>
      </c>
      <c r="D105" s="28">
        <v>10509</v>
      </c>
      <c r="E105" s="28">
        <v>10431.234</v>
      </c>
      <c r="F105" s="28">
        <v>10913.267</v>
      </c>
      <c r="G105" s="29">
        <v>11046</v>
      </c>
      <c r="H105" s="28">
        <v>11404.335</v>
      </c>
    </row>
    <row r="106" spans="1:8" ht="54">
      <c r="A106" s="28" t="s">
        <v>227</v>
      </c>
      <c r="B106" s="28"/>
      <c r="C106" s="139" t="s">
        <v>386</v>
      </c>
      <c r="D106" s="37">
        <v>1125</v>
      </c>
      <c r="E106" s="37">
        <v>1222.672</v>
      </c>
      <c r="F106" s="37">
        <v>1222.672</v>
      </c>
      <c r="G106" s="37">
        <v>1222.672</v>
      </c>
      <c r="H106" s="37">
        <v>1222.672</v>
      </c>
    </row>
    <row r="107" spans="1:8" ht="27">
      <c r="A107" s="28" t="s">
        <v>227</v>
      </c>
      <c r="B107" s="28"/>
      <c r="C107" s="139" t="s">
        <v>232</v>
      </c>
      <c r="D107" s="28">
        <v>2869</v>
      </c>
      <c r="E107" s="28">
        <v>3420.332</v>
      </c>
      <c r="F107" s="28">
        <v>3574.224</v>
      </c>
      <c r="G107" s="29">
        <v>3012</v>
      </c>
      <c r="H107" s="28">
        <v>2670.192</v>
      </c>
    </row>
    <row r="108" spans="1:8" ht="121.5">
      <c r="A108" s="28" t="s">
        <v>227</v>
      </c>
      <c r="B108" s="28"/>
      <c r="C108" s="122" t="s">
        <v>523</v>
      </c>
      <c r="D108" s="121"/>
      <c r="E108" s="121">
        <v>6141.561</v>
      </c>
      <c r="F108" s="121">
        <v>6141.561</v>
      </c>
      <c r="G108" s="29"/>
      <c r="H108" s="121">
        <v>6141.561</v>
      </c>
    </row>
    <row r="109" spans="1:8" ht="1.5" customHeight="1">
      <c r="A109" s="415" t="s">
        <v>227</v>
      </c>
      <c r="B109" s="415"/>
      <c r="C109" s="416" t="s">
        <v>233</v>
      </c>
      <c r="D109" s="410">
        <v>533</v>
      </c>
      <c r="E109" s="410"/>
      <c r="F109" s="410"/>
      <c r="G109" s="424">
        <v>533</v>
      </c>
      <c r="H109" s="410"/>
    </row>
    <row r="110" spans="1:8" ht="15" hidden="1">
      <c r="A110" s="415"/>
      <c r="B110" s="415"/>
      <c r="C110" s="416"/>
      <c r="D110" s="410"/>
      <c r="E110" s="410"/>
      <c r="F110" s="410"/>
      <c r="G110" s="424"/>
      <c r="H110" s="410"/>
    </row>
    <row r="111" spans="1:8" ht="15" hidden="1">
      <c r="A111" s="415"/>
      <c r="B111" s="415"/>
      <c r="C111" s="416"/>
      <c r="D111" s="410"/>
      <c r="E111" s="410"/>
      <c r="F111" s="410"/>
      <c r="G111" s="424"/>
      <c r="H111" s="410"/>
    </row>
    <row r="112" spans="1:8" ht="15" hidden="1">
      <c r="A112" s="415"/>
      <c r="B112" s="415"/>
      <c r="C112" s="416"/>
      <c r="D112" s="410"/>
      <c r="E112" s="410"/>
      <c r="F112" s="410"/>
      <c r="G112" s="424"/>
      <c r="H112" s="410"/>
    </row>
    <row r="113" spans="1:8" ht="40.5">
      <c r="A113" s="28" t="s">
        <v>227</v>
      </c>
      <c r="B113" s="28"/>
      <c r="C113" s="139" t="s">
        <v>234</v>
      </c>
      <c r="D113" s="28">
        <v>14137</v>
      </c>
      <c r="E113" s="28">
        <v>12182.259</v>
      </c>
      <c r="F113" s="28">
        <v>6091.13</v>
      </c>
      <c r="G113" s="29">
        <v>14137</v>
      </c>
      <c r="H113" s="28">
        <v>6091.13</v>
      </c>
    </row>
    <row r="114" spans="1:8" ht="177.75" customHeight="1">
      <c r="A114" s="28" t="s">
        <v>227</v>
      </c>
      <c r="B114" s="28"/>
      <c r="C114" s="122" t="s">
        <v>524</v>
      </c>
      <c r="D114" s="121"/>
      <c r="E114" s="121"/>
      <c r="F114" s="28"/>
      <c r="G114" s="29"/>
      <c r="H114" s="28">
        <v>10.323</v>
      </c>
    </row>
    <row r="115" spans="1:8" ht="15">
      <c r="A115" s="415" t="s">
        <v>227</v>
      </c>
      <c r="B115" s="415"/>
      <c r="C115" s="416" t="s">
        <v>235</v>
      </c>
      <c r="D115" s="410">
        <v>1185</v>
      </c>
      <c r="E115" s="410">
        <v>1185</v>
      </c>
      <c r="F115" s="410">
        <v>1185</v>
      </c>
      <c r="G115" s="424">
        <v>1185</v>
      </c>
      <c r="H115" s="410">
        <v>1185</v>
      </c>
    </row>
    <row r="116" spans="1:8" ht="32.25" customHeight="1">
      <c r="A116" s="415"/>
      <c r="B116" s="415"/>
      <c r="C116" s="416"/>
      <c r="D116" s="410"/>
      <c r="E116" s="410"/>
      <c r="F116" s="410"/>
      <c r="G116" s="424"/>
      <c r="H116" s="410"/>
    </row>
    <row r="117" spans="1:8" ht="27">
      <c r="A117" s="28" t="s">
        <v>227</v>
      </c>
      <c r="B117" s="28"/>
      <c r="C117" s="139" t="s">
        <v>236</v>
      </c>
      <c r="D117" s="37">
        <v>252</v>
      </c>
      <c r="E117" s="37">
        <v>261.357</v>
      </c>
      <c r="F117" s="37">
        <v>261.357</v>
      </c>
      <c r="G117" s="37">
        <v>261.357</v>
      </c>
      <c r="H117" s="37">
        <v>261.357</v>
      </c>
    </row>
    <row r="118" spans="1:8" ht="15">
      <c r="A118" s="415" t="s">
        <v>227</v>
      </c>
      <c r="B118" s="415"/>
      <c r="C118" s="416" t="s">
        <v>237</v>
      </c>
      <c r="D118" s="410">
        <v>237</v>
      </c>
      <c r="E118" s="410">
        <v>237</v>
      </c>
      <c r="F118" s="410">
        <v>237</v>
      </c>
      <c r="G118" s="424">
        <v>237</v>
      </c>
      <c r="H118" s="410">
        <v>237</v>
      </c>
    </row>
    <row r="119" spans="1:8" ht="30" customHeight="1">
      <c r="A119" s="415"/>
      <c r="B119" s="415"/>
      <c r="C119" s="416"/>
      <c r="D119" s="410"/>
      <c r="E119" s="410"/>
      <c r="F119" s="410"/>
      <c r="G119" s="424"/>
      <c r="H119" s="410"/>
    </row>
    <row r="120" spans="1:8" ht="15">
      <c r="A120" s="415" t="s">
        <v>227</v>
      </c>
      <c r="B120" s="415"/>
      <c r="C120" s="416" t="s">
        <v>238</v>
      </c>
      <c r="D120" s="410">
        <v>237</v>
      </c>
      <c r="E120" s="410">
        <v>237</v>
      </c>
      <c r="F120" s="410">
        <v>237</v>
      </c>
      <c r="G120" s="424">
        <v>237</v>
      </c>
      <c r="H120" s="410">
        <v>237</v>
      </c>
    </row>
    <row r="121" spans="1:8" ht="32.25" customHeight="1">
      <c r="A121" s="415"/>
      <c r="B121" s="415"/>
      <c r="C121" s="416"/>
      <c r="D121" s="410"/>
      <c r="E121" s="410"/>
      <c r="F121" s="410"/>
      <c r="G121" s="424"/>
      <c r="H121" s="410"/>
    </row>
    <row r="122" spans="1:8" ht="15">
      <c r="A122" s="415" t="s">
        <v>227</v>
      </c>
      <c r="B122" s="415"/>
      <c r="C122" s="416" t="s">
        <v>239</v>
      </c>
      <c r="D122" s="410">
        <v>237</v>
      </c>
      <c r="E122" s="410">
        <v>237</v>
      </c>
      <c r="F122" s="410">
        <v>237</v>
      </c>
      <c r="G122" s="424">
        <v>237</v>
      </c>
      <c r="H122" s="410">
        <v>237</v>
      </c>
    </row>
    <row r="123" spans="1:8" ht="15">
      <c r="A123" s="415"/>
      <c r="B123" s="415"/>
      <c r="C123" s="416"/>
      <c r="D123" s="410"/>
      <c r="E123" s="410"/>
      <c r="F123" s="410"/>
      <c r="G123" s="424"/>
      <c r="H123" s="410"/>
    </row>
    <row r="124" spans="1:8" ht="27">
      <c r="A124" s="28" t="s">
        <v>227</v>
      </c>
      <c r="B124" s="28"/>
      <c r="C124" s="139" t="s">
        <v>241</v>
      </c>
      <c r="D124" s="37">
        <v>711</v>
      </c>
      <c r="E124" s="37">
        <v>711</v>
      </c>
      <c r="F124" s="37">
        <v>711</v>
      </c>
      <c r="G124" s="29">
        <v>711</v>
      </c>
      <c r="H124" s="37">
        <v>711</v>
      </c>
    </row>
    <row r="125" spans="1:8" ht="15.75">
      <c r="A125" s="28" t="s">
        <v>227</v>
      </c>
      <c r="B125" s="28"/>
      <c r="C125" s="139" t="s">
        <v>242</v>
      </c>
      <c r="D125" s="37">
        <v>80</v>
      </c>
      <c r="E125" s="37">
        <v>80.4</v>
      </c>
      <c r="F125" s="37">
        <v>80.4</v>
      </c>
      <c r="G125" s="29">
        <v>72</v>
      </c>
      <c r="H125" s="37">
        <v>80.4</v>
      </c>
    </row>
    <row r="126" spans="1:8" ht="15">
      <c r="A126" s="415" t="s">
        <v>227</v>
      </c>
      <c r="B126" s="415"/>
      <c r="C126" s="416" t="s">
        <v>243</v>
      </c>
      <c r="D126" s="410">
        <v>607</v>
      </c>
      <c r="E126" s="410">
        <v>633.286</v>
      </c>
      <c r="F126" s="410">
        <v>662.519</v>
      </c>
      <c r="G126" s="424">
        <v>546</v>
      </c>
      <c r="H126" s="410">
        <v>692.332</v>
      </c>
    </row>
    <row r="127" spans="1:8" ht="15">
      <c r="A127" s="415"/>
      <c r="B127" s="415"/>
      <c r="C127" s="416"/>
      <c r="D127" s="410"/>
      <c r="E127" s="410"/>
      <c r="F127" s="410"/>
      <c r="G127" s="424"/>
      <c r="H127" s="410"/>
    </row>
    <row r="128" spans="1:8" ht="15">
      <c r="A128" s="415" t="s">
        <v>227</v>
      </c>
      <c r="B128" s="415"/>
      <c r="C128" s="416" t="s">
        <v>245</v>
      </c>
      <c r="D128" s="410">
        <v>147029</v>
      </c>
      <c r="E128" s="410">
        <v>158083.463</v>
      </c>
      <c r="F128" s="410">
        <v>158083.463</v>
      </c>
      <c r="G128" s="410">
        <v>158083.463</v>
      </c>
      <c r="H128" s="410">
        <v>158083.463</v>
      </c>
    </row>
    <row r="129" spans="1:8" ht="15">
      <c r="A129" s="415"/>
      <c r="B129" s="415"/>
      <c r="C129" s="416"/>
      <c r="D129" s="410"/>
      <c r="E129" s="410"/>
      <c r="F129" s="410"/>
      <c r="G129" s="410"/>
      <c r="H129" s="410"/>
    </row>
    <row r="130" spans="1:8" ht="93" customHeight="1">
      <c r="A130" s="415"/>
      <c r="B130" s="415"/>
      <c r="C130" s="416"/>
      <c r="D130" s="410"/>
      <c r="E130" s="410"/>
      <c r="F130" s="410"/>
      <c r="G130" s="410"/>
      <c r="H130" s="410"/>
    </row>
    <row r="131" spans="1:8" ht="15">
      <c r="A131" s="415" t="s">
        <v>227</v>
      </c>
      <c r="B131" s="415"/>
      <c r="C131" s="416" t="s">
        <v>246</v>
      </c>
      <c r="D131" s="410">
        <v>8919</v>
      </c>
      <c r="E131" s="410">
        <v>8147.333</v>
      </c>
      <c r="F131" s="410">
        <v>8554.702</v>
      </c>
      <c r="G131" s="424">
        <v>9382</v>
      </c>
      <c r="H131" s="410">
        <v>8982.449</v>
      </c>
    </row>
    <row r="132" spans="1:8" ht="15">
      <c r="A132" s="415"/>
      <c r="B132" s="415"/>
      <c r="C132" s="416"/>
      <c r="D132" s="410"/>
      <c r="E132" s="410"/>
      <c r="F132" s="410"/>
      <c r="G132" s="424"/>
      <c r="H132" s="410"/>
    </row>
    <row r="133" spans="1:8" ht="51.75" customHeight="1">
      <c r="A133" s="415"/>
      <c r="B133" s="415"/>
      <c r="C133" s="416"/>
      <c r="D133" s="410"/>
      <c r="E133" s="410"/>
      <c r="F133" s="410"/>
      <c r="G133" s="424"/>
      <c r="H133" s="410"/>
    </row>
    <row r="134" spans="1:8" ht="15">
      <c r="A134" s="415" t="s">
        <v>227</v>
      </c>
      <c r="B134" s="415"/>
      <c r="C134" s="416" t="s">
        <v>247</v>
      </c>
      <c r="D134" s="410">
        <v>1192</v>
      </c>
      <c r="E134" s="410">
        <v>1083.553</v>
      </c>
      <c r="F134" s="410">
        <v>1083.553</v>
      </c>
      <c r="G134" s="410">
        <v>1083.553</v>
      </c>
      <c r="H134" s="410">
        <v>1083.553</v>
      </c>
    </row>
    <row r="135" spans="1:8" ht="40.5" customHeight="1">
      <c r="A135" s="415"/>
      <c r="B135" s="415"/>
      <c r="C135" s="416"/>
      <c r="D135" s="410"/>
      <c r="E135" s="410"/>
      <c r="F135" s="410"/>
      <c r="G135" s="410"/>
      <c r="H135" s="410"/>
    </row>
    <row r="136" spans="1:8" ht="15">
      <c r="A136" s="415" t="s">
        <v>227</v>
      </c>
      <c r="B136" s="415"/>
      <c r="C136" s="416" t="s">
        <v>248</v>
      </c>
      <c r="D136" s="410">
        <v>25</v>
      </c>
      <c r="E136" s="410">
        <v>24.276</v>
      </c>
      <c r="F136" s="410">
        <v>24.276</v>
      </c>
      <c r="G136" s="410">
        <v>24.276</v>
      </c>
      <c r="H136" s="410">
        <v>24.276</v>
      </c>
    </row>
    <row r="137" spans="1:8" ht="45.75" customHeight="1">
      <c r="A137" s="415"/>
      <c r="B137" s="415"/>
      <c r="C137" s="416"/>
      <c r="D137" s="410"/>
      <c r="E137" s="410"/>
      <c r="F137" s="410"/>
      <c r="G137" s="410"/>
      <c r="H137" s="410"/>
    </row>
    <row r="138" spans="1:8" ht="81">
      <c r="A138" s="28" t="s">
        <v>227</v>
      </c>
      <c r="B138" s="28"/>
      <c r="C138" s="139" t="s">
        <v>250</v>
      </c>
      <c r="D138" s="37">
        <v>19</v>
      </c>
      <c r="E138" s="37"/>
      <c r="F138" s="37"/>
      <c r="G138" s="29">
        <v>19</v>
      </c>
      <c r="H138" s="37"/>
    </row>
    <row r="139" spans="1:8" ht="15.75">
      <c r="A139" s="28" t="s">
        <v>421</v>
      </c>
      <c r="B139" s="31"/>
      <c r="C139" s="139" t="s">
        <v>418</v>
      </c>
      <c r="D139" s="38">
        <f>D140+D141</f>
        <v>668</v>
      </c>
      <c r="E139" s="38">
        <f>E140+E141</f>
        <v>249.2</v>
      </c>
      <c r="F139" s="38">
        <f>F140+F141</f>
        <v>249.2</v>
      </c>
      <c r="G139" s="31">
        <f>G140+G141</f>
        <v>187</v>
      </c>
      <c r="H139" s="38">
        <f>H140+H141</f>
        <v>249.2</v>
      </c>
    </row>
    <row r="140" spans="1:9" ht="67.5">
      <c r="A140" s="28" t="s">
        <v>423</v>
      </c>
      <c r="B140" s="31"/>
      <c r="C140" s="139" t="s">
        <v>422</v>
      </c>
      <c r="D140" s="38">
        <v>248</v>
      </c>
      <c r="E140" s="38">
        <v>249.2</v>
      </c>
      <c r="F140" s="38">
        <v>249.2</v>
      </c>
      <c r="G140" s="29"/>
      <c r="H140" s="38">
        <v>249.2</v>
      </c>
      <c r="I140" s="41"/>
    </row>
    <row r="141" spans="1:10" ht="56.25" customHeight="1" hidden="1">
      <c r="A141" s="36" t="s">
        <v>435</v>
      </c>
      <c r="B141" s="31"/>
      <c r="C141" s="34" t="s">
        <v>434</v>
      </c>
      <c r="D141" s="38">
        <v>420</v>
      </c>
      <c r="E141" s="38"/>
      <c r="F141" s="38"/>
      <c r="G141" s="29">
        <v>187</v>
      </c>
      <c r="H141" s="38"/>
      <c r="I141" s="45"/>
      <c r="J141" s="16"/>
    </row>
    <row r="142" spans="1:8" ht="0.75" customHeight="1">
      <c r="A142" s="28" t="s">
        <v>425</v>
      </c>
      <c r="B142" s="31"/>
      <c r="C142" s="32" t="s">
        <v>424</v>
      </c>
      <c r="D142" s="38">
        <f>D143</f>
        <v>1618</v>
      </c>
      <c r="E142" s="38">
        <f>E143</f>
        <v>0</v>
      </c>
      <c r="F142" s="38">
        <f>F143</f>
        <v>0</v>
      </c>
      <c r="G142" s="31">
        <f>G143</f>
        <v>0</v>
      </c>
      <c r="H142" s="38">
        <f>H143</f>
        <v>0</v>
      </c>
    </row>
    <row r="143" spans="1:8" ht="30" hidden="1">
      <c r="A143" s="28" t="s">
        <v>428</v>
      </c>
      <c r="B143" s="31"/>
      <c r="C143" s="32" t="s">
        <v>426</v>
      </c>
      <c r="D143" s="38">
        <v>1618</v>
      </c>
      <c r="E143" s="38"/>
      <c r="F143" s="38"/>
      <c r="G143" s="29"/>
      <c r="H143" s="38"/>
    </row>
    <row r="144" spans="1:8" ht="15.75">
      <c r="A144" s="28"/>
      <c r="B144" s="28"/>
      <c r="C144" s="31" t="s">
        <v>251</v>
      </c>
      <c r="D144" s="37" t="e">
        <f>D11+D64</f>
        <v>#REF!</v>
      </c>
      <c r="E144" s="37">
        <f>E11+E64</f>
        <v>319945.6830000001</v>
      </c>
      <c r="F144" s="37">
        <f>F11+F64</f>
        <v>318623.46499999997</v>
      </c>
      <c r="G144" s="28" t="e">
        <f>G11+G64</f>
        <v>#REF!</v>
      </c>
      <c r="H144" s="37">
        <f>H11+H64</f>
        <v>325893.757</v>
      </c>
    </row>
  </sheetData>
  <mergeCells count="166">
    <mergeCell ref="F134:F135"/>
    <mergeCell ref="F136:F137"/>
    <mergeCell ref="H70:H71"/>
    <mergeCell ref="H74:H76"/>
    <mergeCell ref="H79:H80"/>
    <mergeCell ref="F118:F119"/>
    <mergeCell ref="F120:F121"/>
    <mergeCell ref="F122:F123"/>
    <mergeCell ref="F126:F127"/>
    <mergeCell ref="F109:F112"/>
    <mergeCell ref="F115:F116"/>
    <mergeCell ref="F94:F95"/>
    <mergeCell ref="F96:F97"/>
    <mergeCell ref="F98:F99"/>
    <mergeCell ref="F100:F101"/>
    <mergeCell ref="E79:E80"/>
    <mergeCell ref="E81:E82"/>
    <mergeCell ref="E92:E93"/>
    <mergeCell ref="F70:F71"/>
    <mergeCell ref="F74:F76"/>
    <mergeCell ref="F79:F80"/>
    <mergeCell ref="F81:F82"/>
    <mergeCell ref="F92:F93"/>
    <mergeCell ref="E134:E135"/>
    <mergeCell ref="G134:G135"/>
    <mergeCell ref="C1:D2"/>
    <mergeCell ref="E126:E127"/>
    <mergeCell ref="G126:G127"/>
    <mergeCell ref="E128:E130"/>
    <mergeCell ref="G128:G130"/>
    <mergeCell ref="E118:E119"/>
    <mergeCell ref="G118:G119"/>
    <mergeCell ref="E109:E112"/>
    <mergeCell ref="A128:A130"/>
    <mergeCell ref="B128:B130"/>
    <mergeCell ref="C128:C130"/>
    <mergeCell ref="D128:D130"/>
    <mergeCell ref="A126:A127"/>
    <mergeCell ref="B126:B127"/>
    <mergeCell ref="C126:C127"/>
    <mergeCell ref="D126:D127"/>
    <mergeCell ref="A118:A119"/>
    <mergeCell ref="B118:B119"/>
    <mergeCell ref="C118:C119"/>
    <mergeCell ref="D118:D119"/>
    <mergeCell ref="G109:G112"/>
    <mergeCell ref="B70:B71"/>
    <mergeCell ref="C70:C71"/>
    <mergeCell ref="D70:D71"/>
    <mergeCell ref="B74:B76"/>
    <mergeCell ref="C74:C76"/>
    <mergeCell ref="E100:E101"/>
    <mergeCell ref="G100:G101"/>
    <mergeCell ref="D96:D97"/>
    <mergeCell ref="E96:E97"/>
    <mergeCell ref="A92:A93"/>
    <mergeCell ref="B92:B93"/>
    <mergeCell ref="C92:C93"/>
    <mergeCell ref="B81:B82"/>
    <mergeCell ref="C81:C82"/>
    <mergeCell ref="A81:A82"/>
    <mergeCell ref="D3:G3"/>
    <mergeCell ref="A4:D4"/>
    <mergeCell ref="A5:D5"/>
    <mergeCell ref="A8:A9"/>
    <mergeCell ref="C8:C9"/>
    <mergeCell ref="D8:D9"/>
    <mergeCell ref="A6:D6"/>
    <mergeCell ref="F8:F9"/>
    <mergeCell ref="D94:D95"/>
    <mergeCell ref="E94:E95"/>
    <mergeCell ref="G94:G95"/>
    <mergeCell ref="E70:E71"/>
    <mergeCell ref="G70:G71"/>
    <mergeCell ref="D81:D82"/>
    <mergeCell ref="D79:D80"/>
    <mergeCell ref="D92:D93"/>
    <mergeCell ref="G92:G93"/>
    <mergeCell ref="E74:E76"/>
    <mergeCell ref="A136:A137"/>
    <mergeCell ref="B136:B137"/>
    <mergeCell ref="C136:C137"/>
    <mergeCell ref="D136:D137"/>
    <mergeCell ref="E136:E137"/>
    <mergeCell ref="G136:G137"/>
    <mergeCell ref="A131:A133"/>
    <mergeCell ref="B131:B133"/>
    <mergeCell ref="C131:C133"/>
    <mergeCell ref="D131:D133"/>
    <mergeCell ref="A134:A135"/>
    <mergeCell ref="B134:B135"/>
    <mergeCell ref="C134:C135"/>
    <mergeCell ref="D134:D135"/>
    <mergeCell ref="E131:E133"/>
    <mergeCell ref="G131:G133"/>
    <mergeCell ref="E122:E123"/>
    <mergeCell ref="G122:G123"/>
    <mergeCell ref="F128:F130"/>
    <mergeCell ref="F131:F133"/>
    <mergeCell ref="C120:C121"/>
    <mergeCell ref="D120:D121"/>
    <mergeCell ref="A122:A123"/>
    <mergeCell ref="B122:B123"/>
    <mergeCell ref="C122:C123"/>
    <mergeCell ref="D122:D123"/>
    <mergeCell ref="E120:E121"/>
    <mergeCell ref="G120:G121"/>
    <mergeCell ref="A115:A116"/>
    <mergeCell ref="B115:B116"/>
    <mergeCell ref="C115:C116"/>
    <mergeCell ref="D115:D116"/>
    <mergeCell ref="E115:E116"/>
    <mergeCell ref="G115:G116"/>
    <mergeCell ref="A120:A121"/>
    <mergeCell ref="B120:B121"/>
    <mergeCell ref="A109:A112"/>
    <mergeCell ref="B109:B112"/>
    <mergeCell ref="C109:C112"/>
    <mergeCell ref="D109:D112"/>
    <mergeCell ref="A100:A101"/>
    <mergeCell ref="B100:B101"/>
    <mergeCell ref="C100:C101"/>
    <mergeCell ref="D100:D101"/>
    <mergeCell ref="G96:G97"/>
    <mergeCell ref="A98:A99"/>
    <mergeCell ref="B98:B99"/>
    <mergeCell ref="C98:C99"/>
    <mergeCell ref="D98:D99"/>
    <mergeCell ref="E98:E99"/>
    <mergeCell ref="G98:G99"/>
    <mergeCell ref="A94:A95"/>
    <mergeCell ref="B94:B95"/>
    <mergeCell ref="C94:C95"/>
    <mergeCell ref="A96:A97"/>
    <mergeCell ref="B96:B97"/>
    <mergeCell ref="C96:C97"/>
    <mergeCell ref="A68:A69"/>
    <mergeCell ref="A70:A71"/>
    <mergeCell ref="H8:H9"/>
    <mergeCell ref="D74:D76"/>
    <mergeCell ref="E8:E9"/>
    <mergeCell ref="G8:G9"/>
    <mergeCell ref="B68:B69"/>
    <mergeCell ref="C68:C69"/>
    <mergeCell ref="A10:B10"/>
    <mergeCell ref="B79:B80"/>
    <mergeCell ref="C79:C80"/>
    <mergeCell ref="A74:A76"/>
    <mergeCell ref="A79:A80"/>
    <mergeCell ref="H92:H93"/>
    <mergeCell ref="H94:H95"/>
    <mergeCell ref="G81:G82"/>
    <mergeCell ref="H81:H82"/>
    <mergeCell ref="H96:H97"/>
    <mergeCell ref="H98:H99"/>
    <mergeCell ref="H100:H101"/>
    <mergeCell ref="H109:H112"/>
    <mergeCell ref="H115:H116"/>
    <mergeCell ref="H118:H119"/>
    <mergeCell ref="H120:H121"/>
    <mergeCell ref="H122:H123"/>
    <mergeCell ref="H136:H137"/>
    <mergeCell ref="H126:H127"/>
    <mergeCell ref="H128:H130"/>
    <mergeCell ref="H131:H133"/>
    <mergeCell ref="H134:H13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3"/>
  <sheetViews>
    <sheetView tabSelected="1" workbookViewId="0" topLeftCell="A1">
      <selection activeCell="L132" sqref="L132"/>
    </sheetView>
  </sheetViews>
  <sheetFormatPr defaultColWidth="9.140625" defaultRowHeight="15"/>
  <cols>
    <col min="1" max="1" width="44.421875" style="0" customWidth="1"/>
    <col min="2" max="2" width="0.2890625" style="0" hidden="1" customWidth="1"/>
    <col min="3" max="3" width="7.140625" style="0" customWidth="1"/>
    <col min="4" max="4" width="5.7109375" style="0" customWidth="1"/>
    <col min="5" max="5" width="10.28125" style="0" customWidth="1"/>
    <col min="6" max="6" width="5.140625" style="0" customWidth="1"/>
    <col min="7" max="7" width="13.57421875" style="0" hidden="1" customWidth="1"/>
    <col min="8" max="8" width="12.57421875" style="0" customWidth="1"/>
    <col min="9" max="9" width="12.8515625" style="0" customWidth="1"/>
    <col min="10" max="10" width="12.7109375" style="0" customWidth="1"/>
    <col min="11" max="11" width="13.00390625" style="0" customWidth="1"/>
  </cols>
  <sheetData>
    <row r="1" spans="1:7" ht="15">
      <c r="A1" s="436" t="s">
        <v>547</v>
      </c>
      <c r="B1" s="436"/>
      <c r="C1" s="436"/>
      <c r="D1" s="436"/>
      <c r="E1" s="436"/>
      <c r="F1" s="436"/>
      <c r="G1" s="436"/>
    </row>
    <row r="2" spans="1:7" ht="15">
      <c r="A2" s="437" t="s">
        <v>112</v>
      </c>
      <c r="B2" s="437"/>
      <c r="C2" s="437"/>
      <c r="D2" s="437"/>
      <c r="E2" s="437"/>
      <c r="F2" s="437"/>
      <c r="G2" s="437"/>
    </row>
    <row r="3" spans="1:7" ht="15.75" customHeight="1">
      <c r="A3" s="437" t="s">
        <v>118</v>
      </c>
      <c r="B3" s="436"/>
      <c r="C3" s="436"/>
      <c r="D3" s="436"/>
      <c r="E3" s="436"/>
      <c r="F3" s="436"/>
      <c r="G3" s="436"/>
    </row>
    <row r="4" spans="1:7" ht="77.25" customHeight="1">
      <c r="A4" s="438" t="s">
        <v>215</v>
      </c>
      <c r="B4" s="438"/>
      <c r="C4" s="438"/>
      <c r="D4" s="438"/>
      <c r="E4" s="438"/>
      <c r="F4" s="438"/>
      <c r="G4" s="438"/>
    </row>
    <row r="5" spans="1:7" ht="15.75">
      <c r="A5" s="432"/>
      <c r="B5" s="432"/>
      <c r="C5" s="432"/>
      <c r="D5" s="432"/>
      <c r="E5" s="432"/>
      <c r="F5" s="432"/>
      <c r="G5" s="432"/>
    </row>
    <row r="6" ht="15.75">
      <c r="A6" s="1" t="s">
        <v>536</v>
      </c>
    </row>
    <row r="7" spans="1:10" ht="15">
      <c r="A7" s="433" t="s">
        <v>495</v>
      </c>
      <c r="B7" s="434" t="s">
        <v>537</v>
      </c>
      <c r="C7" s="434" t="s">
        <v>252</v>
      </c>
      <c r="D7" s="434" t="s">
        <v>253</v>
      </c>
      <c r="E7" s="434" t="s">
        <v>254</v>
      </c>
      <c r="F7" s="434" t="s">
        <v>255</v>
      </c>
      <c r="G7" s="435">
        <v>2014</v>
      </c>
      <c r="H7" s="430">
        <v>2014</v>
      </c>
      <c r="I7" s="430">
        <v>2015</v>
      </c>
      <c r="J7" s="430">
        <v>2016</v>
      </c>
    </row>
    <row r="8" spans="1:10" ht="15">
      <c r="A8" s="433"/>
      <c r="B8" s="434"/>
      <c r="C8" s="434"/>
      <c r="D8" s="434"/>
      <c r="E8" s="434"/>
      <c r="F8" s="434"/>
      <c r="G8" s="435"/>
      <c r="H8" s="431"/>
      <c r="I8" s="431"/>
      <c r="J8" s="431"/>
    </row>
    <row r="9" spans="1:10" ht="15">
      <c r="A9" s="2">
        <v>1</v>
      </c>
      <c r="B9" s="2">
        <v>2</v>
      </c>
      <c r="C9" s="2">
        <v>2</v>
      </c>
      <c r="D9" s="2">
        <v>3</v>
      </c>
      <c r="E9" s="2">
        <v>4</v>
      </c>
      <c r="F9" s="2">
        <v>5</v>
      </c>
      <c r="G9" s="5">
        <v>6</v>
      </c>
      <c r="H9" s="3"/>
      <c r="I9" s="3"/>
      <c r="J9" s="3"/>
    </row>
    <row r="10" spans="1:12" ht="15">
      <c r="A10" s="272" t="s">
        <v>256</v>
      </c>
      <c r="B10" s="139"/>
      <c r="C10" s="139"/>
      <c r="D10" s="139"/>
      <c r="E10" s="139"/>
      <c r="F10" s="139"/>
      <c r="G10" s="273" t="e">
        <f>G11+G138+G151+G161+G259+G307+G342+G347</f>
        <v>#REF!</v>
      </c>
      <c r="H10" s="273">
        <f>H11+H138+H151+H161+H259+H307+H342+H347</f>
        <v>319945.68299999996</v>
      </c>
      <c r="I10" s="273">
        <f>I11+I138+I151+I161+I259+I307+I342+I347+I357</f>
        <v>318623.465</v>
      </c>
      <c r="J10" s="273">
        <f>J11+J138+J151+J161+J259+J307+J342+J347+J357</f>
        <v>325893.757</v>
      </c>
      <c r="K10" t="s">
        <v>445</v>
      </c>
      <c r="L10">
        <v>17805</v>
      </c>
    </row>
    <row r="11" spans="1:11" ht="22.5" customHeight="1">
      <c r="A11" s="188" t="s">
        <v>257</v>
      </c>
      <c r="B11" s="188" t="s">
        <v>496</v>
      </c>
      <c r="C11" s="188" t="s">
        <v>540</v>
      </c>
      <c r="D11" s="188"/>
      <c r="E11" s="188"/>
      <c r="F11" s="188"/>
      <c r="G11" s="191" t="e">
        <f>G12+G16+G31+G74+G83+G88</f>
        <v>#REF!</v>
      </c>
      <c r="H11" s="191">
        <f>H12+H16+H31+H74+H83+H88+H69</f>
        <v>35788.697</v>
      </c>
      <c r="I11" s="191">
        <f>I12+I16+I31+I74+I83+I88+I69</f>
        <v>33495.327000000005</v>
      </c>
      <c r="J11" s="191">
        <f>J12+J16+J31+J74+J83+J88+J69</f>
        <v>33007.423</v>
      </c>
      <c r="K11" s="73">
        <f>H12+H17+H32+H74</f>
        <v>16413</v>
      </c>
    </row>
    <row r="12" spans="1:10" ht="45.75" customHeight="1">
      <c r="A12" s="101" t="s">
        <v>258</v>
      </c>
      <c r="B12" s="101" t="s">
        <v>496</v>
      </c>
      <c r="C12" s="101" t="s">
        <v>540</v>
      </c>
      <c r="D12" s="101" t="s">
        <v>541</v>
      </c>
      <c r="E12" s="57" t="s">
        <v>296</v>
      </c>
      <c r="F12" s="101"/>
      <c r="G12" s="61" t="e">
        <f>#REF!</f>
        <v>#REF!</v>
      </c>
      <c r="H12" s="61">
        <f>H13</f>
        <v>1100</v>
      </c>
      <c r="I12" s="61">
        <f>I13</f>
        <v>1100</v>
      </c>
      <c r="J12" s="61">
        <f>J13</f>
        <v>1100</v>
      </c>
    </row>
    <row r="13" spans="1:10" ht="23.25" customHeight="1">
      <c r="A13" s="80" t="s">
        <v>267</v>
      </c>
      <c r="B13" s="80" t="s">
        <v>496</v>
      </c>
      <c r="C13" s="80" t="s">
        <v>540</v>
      </c>
      <c r="D13" s="80" t="s">
        <v>541</v>
      </c>
      <c r="E13" s="80" t="s">
        <v>297</v>
      </c>
      <c r="F13" s="80"/>
      <c r="G13" s="66">
        <f>G14</f>
        <v>1100</v>
      </c>
      <c r="H13" s="66">
        <f aca="true" t="shared" si="0" ref="H13:J14">H14</f>
        <v>1100</v>
      </c>
      <c r="I13" s="66">
        <f t="shared" si="0"/>
        <v>1100</v>
      </c>
      <c r="J13" s="66">
        <f t="shared" si="0"/>
        <v>1100</v>
      </c>
    </row>
    <row r="14" spans="1:10" ht="28.5" customHeight="1">
      <c r="A14" s="80" t="s">
        <v>101</v>
      </c>
      <c r="B14" s="80" t="s">
        <v>496</v>
      </c>
      <c r="C14" s="80" t="s">
        <v>540</v>
      </c>
      <c r="D14" s="80" t="s">
        <v>541</v>
      </c>
      <c r="E14" s="80" t="s">
        <v>119</v>
      </c>
      <c r="F14" s="80"/>
      <c r="G14" s="66">
        <f>G15</f>
        <v>1100</v>
      </c>
      <c r="H14" s="66">
        <f t="shared" si="0"/>
        <v>1100</v>
      </c>
      <c r="I14" s="66">
        <f t="shared" si="0"/>
        <v>1100</v>
      </c>
      <c r="J14" s="66">
        <f t="shared" si="0"/>
        <v>1100</v>
      </c>
    </row>
    <row r="15" spans="1:10" ht="60.75" customHeight="1">
      <c r="A15" s="80" t="s">
        <v>395</v>
      </c>
      <c r="B15" s="80" t="s">
        <v>496</v>
      </c>
      <c r="C15" s="80" t="s">
        <v>540</v>
      </c>
      <c r="D15" s="80" t="s">
        <v>541</v>
      </c>
      <c r="E15" s="80" t="s">
        <v>119</v>
      </c>
      <c r="F15" s="80" t="s">
        <v>354</v>
      </c>
      <c r="G15" s="66">
        <v>1100</v>
      </c>
      <c r="H15" s="66">
        <v>1100</v>
      </c>
      <c r="I15" s="66">
        <v>1100</v>
      </c>
      <c r="J15" s="66">
        <v>1100</v>
      </c>
    </row>
    <row r="16" spans="1:10" ht="54">
      <c r="A16" s="154" t="s">
        <v>542</v>
      </c>
      <c r="B16" s="154" t="s">
        <v>496</v>
      </c>
      <c r="C16" s="154" t="s">
        <v>540</v>
      </c>
      <c r="D16" s="154" t="s">
        <v>484</v>
      </c>
      <c r="E16" s="81"/>
      <c r="F16" s="154"/>
      <c r="G16" s="155">
        <f>G17+G26</f>
        <v>1589.2</v>
      </c>
      <c r="H16" s="155">
        <f>H17+H26</f>
        <v>1677.2</v>
      </c>
      <c r="I16" s="155">
        <f>I17+I26</f>
        <v>1677.2</v>
      </c>
      <c r="J16" s="155">
        <f>J17+J26</f>
        <v>1677.2</v>
      </c>
    </row>
    <row r="17" spans="1:10" ht="64.5" customHeight="1">
      <c r="A17" s="370" t="s">
        <v>596</v>
      </c>
      <c r="B17" s="81" t="s">
        <v>496</v>
      </c>
      <c r="C17" s="81" t="s">
        <v>540</v>
      </c>
      <c r="D17" s="81" t="s">
        <v>484</v>
      </c>
      <c r="E17" s="81" t="s">
        <v>299</v>
      </c>
      <c r="F17" s="81"/>
      <c r="G17" s="82">
        <f>G18+G21</f>
        <v>1390</v>
      </c>
      <c r="H17" s="82">
        <f>H18+H21</f>
        <v>1478</v>
      </c>
      <c r="I17" s="82">
        <f>I18+I21</f>
        <v>1478</v>
      </c>
      <c r="J17" s="82">
        <f>J18+J21</f>
        <v>1478</v>
      </c>
    </row>
    <row r="18" spans="1:10" ht="27">
      <c r="A18" s="80" t="s">
        <v>375</v>
      </c>
      <c r="B18" s="80"/>
      <c r="C18" s="80" t="s">
        <v>540</v>
      </c>
      <c r="D18" s="80" t="s">
        <v>484</v>
      </c>
      <c r="E18" s="80" t="s">
        <v>300</v>
      </c>
      <c r="F18" s="80"/>
      <c r="G18" s="66">
        <f>G19</f>
        <v>456</v>
      </c>
      <c r="H18" s="359">
        <f aca="true" t="shared" si="1" ref="H18:J19">H19</f>
        <v>456</v>
      </c>
      <c r="I18" s="359">
        <f t="shared" si="1"/>
        <v>456</v>
      </c>
      <c r="J18" s="359">
        <f t="shared" si="1"/>
        <v>456</v>
      </c>
    </row>
    <row r="19" spans="1:10" ht="27">
      <c r="A19" s="80" t="s">
        <v>102</v>
      </c>
      <c r="B19" s="80"/>
      <c r="C19" s="80" t="s">
        <v>540</v>
      </c>
      <c r="D19" s="80" t="s">
        <v>484</v>
      </c>
      <c r="E19" s="80" t="s">
        <v>120</v>
      </c>
      <c r="F19" s="80"/>
      <c r="G19" s="66">
        <f>G20</f>
        <v>456</v>
      </c>
      <c r="H19" s="359">
        <f t="shared" si="1"/>
        <v>456</v>
      </c>
      <c r="I19" s="359">
        <f t="shared" si="1"/>
        <v>456</v>
      </c>
      <c r="J19" s="359">
        <f t="shared" si="1"/>
        <v>456</v>
      </c>
    </row>
    <row r="20" spans="1:10" ht="54">
      <c r="A20" s="80" t="s">
        <v>395</v>
      </c>
      <c r="B20" s="80"/>
      <c r="C20" s="80" t="s">
        <v>540</v>
      </c>
      <c r="D20" s="80" t="s">
        <v>484</v>
      </c>
      <c r="E20" s="80" t="s">
        <v>121</v>
      </c>
      <c r="F20" s="80" t="s">
        <v>354</v>
      </c>
      <c r="G20" s="66">
        <v>456</v>
      </c>
      <c r="H20" s="359">
        <v>456</v>
      </c>
      <c r="I20" s="359">
        <v>456</v>
      </c>
      <c r="J20" s="359">
        <v>456</v>
      </c>
    </row>
    <row r="21" spans="1:10" ht="18.75" customHeight="1">
      <c r="A21" s="81" t="s">
        <v>268</v>
      </c>
      <c r="B21" s="81" t="s">
        <v>496</v>
      </c>
      <c r="C21" s="81" t="s">
        <v>540</v>
      </c>
      <c r="D21" s="81" t="s">
        <v>484</v>
      </c>
      <c r="E21" s="81" t="s">
        <v>122</v>
      </c>
      <c r="F21" s="81"/>
      <c r="G21" s="82">
        <f>G22</f>
        <v>934</v>
      </c>
      <c r="H21" s="82">
        <f>H22</f>
        <v>1022</v>
      </c>
      <c r="I21" s="82">
        <f>I22</f>
        <v>1022</v>
      </c>
      <c r="J21" s="82">
        <f>J22</f>
        <v>1022</v>
      </c>
    </row>
    <row r="22" spans="1:10" ht="37.5" customHeight="1">
      <c r="A22" s="80" t="s">
        <v>102</v>
      </c>
      <c r="B22" s="80"/>
      <c r="C22" s="80" t="s">
        <v>540</v>
      </c>
      <c r="D22" s="80" t="s">
        <v>484</v>
      </c>
      <c r="E22" s="80" t="s">
        <v>123</v>
      </c>
      <c r="F22" s="80"/>
      <c r="G22" s="66">
        <f>G23+G24+G25</f>
        <v>934</v>
      </c>
      <c r="H22" s="359">
        <f>H23+H24+H25</f>
        <v>1022</v>
      </c>
      <c r="I22" s="359">
        <f>I23+I24+I25</f>
        <v>1022</v>
      </c>
      <c r="J22" s="359">
        <f>J23+J24+J25</f>
        <v>1022</v>
      </c>
    </row>
    <row r="23" spans="1:10" ht="54">
      <c r="A23" s="80" t="s">
        <v>395</v>
      </c>
      <c r="B23" s="80" t="s">
        <v>496</v>
      </c>
      <c r="C23" s="80" t="s">
        <v>540</v>
      </c>
      <c r="D23" s="80" t="s">
        <v>484</v>
      </c>
      <c r="E23" s="80" t="s">
        <v>123</v>
      </c>
      <c r="F23" s="80" t="s">
        <v>354</v>
      </c>
      <c r="G23" s="66">
        <v>800</v>
      </c>
      <c r="H23" s="359">
        <v>888</v>
      </c>
      <c r="I23" s="359">
        <v>888</v>
      </c>
      <c r="J23" s="359">
        <v>888</v>
      </c>
    </row>
    <row r="24" spans="1:10" ht="33" customHeight="1">
      <c r="A24" s="80" t="s">
        <v>453</v>
      </c>
      <c r="B24" s="80" t="s">
        <v>496</v>
      </c>
      <c r="C24" s="80" t="s">
        <v>540</v>
      </c>
      <c r="D24" s="80" t="s">
        <v>484</v>
      </c>
      <c r="E24" s="80" t="s">
        <v>123</v>
      </c>
      <c r="F24" s="80" t="s">
        <v>454</v>
      </c>
      <c r="G24" s="66">
        <v>131</v>
      </c>
      <c r="H24" s="359">
        <v>131</v>
      </c>
      <c r="I24" s="359">
        <v>131</v>
      </c>
      <c r="J24" s="359">
        <v>131</v>
      </c>
    </row>
    <row r="25" spans="1:10" ht="20.25" customHeight="1">
      <c r="A25" s="80" t="s">
        <v>352</v>
      </c>
      <c r="B25" s="80" t="s">
        <v>496</v>
      </c>
      <c r="C25" s="80" t="s">
        <v>540</v>
      </c>
      <c r="D25" s="80" t="s">
        <v>484</v>
      </c>
      <c r="E25" s="80" t="s">
        <v>123</v>
      </c>
      <c r="F25" s="80" t="s">
        <v>353</v>
      </c>
      <c r="G25" s="66">
        <v>3</v>
      </c>
      <c r="H25" s="359">
        <v>3</v>
      </c>
      <c r="I25" s="359">
        <v>3</v>
      </c>
      <c r="J25" s="359">
        <v>3</v>
      </c>
    </row>
    <row r="26" spans="1:10" ht="17.25" customHeight="1">
      <c r="A26" s="81" t="s">
        <v>269</v>
      </c>
      <c r="B26" s="81" t="s">
        <v>496</v>
      </c>
      <c r="C26" s="81" t="s">
        <v>540</v>
      </c>
      <c r="D26" s="81" t="s">
        <v>484</v>
      </c>
      <c r="E26" s="81" t="s">
        <v>301</v>
      </c>
      <c r="F26" s="81"/>
      <c r="G26" s="82">
        <f aca="true" t="shared" si="2" ref="G26:J27">G27</f>
        <v>199.2</v>
      </c>
      <c r="H26" s="82">
        <f t="shared" si="2"/>
        <v>199.2</v>
      </c>
      <c r="I26" s="82">
        <f t="shared" si="2"/>
        <v>199.2</v>
      </c>
      <c r="J26" s="82">
        <f t="shared" si="2"/>
        <v>199.2</v>
      </c>
    </row>
    <row r="27" spans="1:10" ht="34.5" customHeight="1">
      <c r="A27" s="100" t="s">
        <v>414</v>
      </c>
      <c r="B27" s="80" t="s">
        <v>496</v>
      </c>
      <c r="C27" s="80" t="s">
        <v>540</v>
      </c>
      <c r="D27" s="80" t="s">
        <v>484</v>
      </c>
      <c r="E27" s="80" t="s">
        <v>302</v>
      </c>
      <c r="F27" s="80"/>
      <c r="G27" s="66">
        <f t="shared" si="2"/>
        <v>199.2</v>
      </c>
      <c r="H27" s="359">
        <f t="shared" si="2"/>
        <v>199.2</v>
      </c>
      <c r="I27" s="359">
        <f t="shared" si="2"/>
        <v>199.2</v>
      </c>
      <c r="J27" s="359">
        <f t="shared" si="2"/>
        <v>199.2</v>
      </c>
    </row>
    <row r="28" spans="1:10" ht="30" customHeight="1">
      <c r="A28" s="80" t="s">
        <v>102</v>
      </c>
      <c r="B28" s="80" t="s">
        <v>496</v>
      </c>
      <c r="C28" s="80" t="s">
        <v>540</v>
      </c>
      <c r="D28" s="80" t="s">
        <v>484</v>
      </c>
      <c r="E28" s="80" t="s">
        <v>124</v>
      </c>
      <c r="F28" s="80"/>
      <c r="G28" s="66">
        <f>G29+G30</f>
        <v>199.2</v>
      </c>
      <c r="H28" s="359">
        <f>H29+H30</f>
        <v>199.2</v>
      </c>
      <c r="I28" s="359">
        <f>I29+I30</f>
        <v>199.2</v>
      </c>
      <c r="J28" s="359">
        <f>J29+J30</f>
        <v>199.2</v>
      </c>
    </row>
    <row r="29" spans="1:10" ht="54">
      <c r="A29" s="80" t="s">
        <v>395</v>
      </c>
      <c r="B29" s="80" t="s">
        <v>496</v>
      </c>
      <c r="C29" s="80" t="s">
        <v>540</v>
      </c>
      <c r="D29" s="80" t="s">
        <v>484</v>
      </c>
      <c r="E29" s="80" t="s">
        <v>124</v>
      </c>
      <c r="F29" s="80" t="s">
        <v>354</v>
      </c>
      <c r="G29" s="66">
        <v>150</v>
      </c>
      <c r="H29" s="359">
        <v>184</v>
      </c>
      <c r="I29" s="359">
        <v>184</v>
      </c>
      <c r="J29" s="359">
        <v>184</v>
      </c>
    </row>
    <row r="30" spans="1:10" ht="27">
      <c r="A30" s="80" t="s">
        <v>453</v>
      </c>
      <c r="B30" s="80"/>
      <c r="C30" s="80" t="s">
        <v>540</v>
      </c>
      <c r="D30" s="80" t="s">
        <v>484</v>
      </c>
      <c r="E30" s="80" t="s">
        <v>124</v>
      </c>
      <c r="F30" s="80" t="s">
        <v>454</v>
      </c>
      <c r="G30" s="66">
        <v>49.2</v>
      </c>
      <c r="H30" s="359">
        <v>15.2</v>
      </c>
      <c r="I30" s="359">
        <v>15.2</v>
      </c>
      <c r="J30" s="359">
        <v>15.2</v>
      </c>
    </row>
    <row r="31" spans="1:10" ht="66" customHeight="1">
      <c r="A31" s="154" t="s">
        <v>298</v>
      </c>
      <c r="B31" s="51" t="s">
        <v>496</v>
      </c>
      <c r="C31" s="51" t="s">
        <v>540</v>
      </c>
      <c r="D31" s="51" t="s">
        <v>485</v>
      </c>
      <c r="E31" s="51"/>
      <c r="F31" s="51"/>
      <c r="G31" s="61">
        <f>G32+G37+G43+G49+G53+G66</f>
        <v>12103</v>
      </c>
      <c r="H31" s="61">
        <f>H32+H37+H43+H49+H53+H66</f>
        <v>14973.357</v>
      </c>
      <c r="I31" s="61">
        <f>I32+I37+I43+I49+I53+I66</f>
        <v>15021.357</v>
      </c>
      <c r="J31" s="61">
        <f>J32+J37+J43+J49+J53+J66</f>
        <v>15070.357</v>
      </c>
    </row>
    <row r="32" spans="1:14" ht="77.25" customHeight="1">
      <c r="A32" s="388" t="s">
        <v>597</v>
      </c>
      <c r="B32" s="57" t="s">
        <v>496</v>
      </c>
      <c r="C32" s="57" t="s">
        <v>540</v>
      </c>
      <c r="D32" s="57" t="s">
        <v>485</v>
      </c>
      <c r="E32" s="57" t="s">
        <v>125</v>
      </c>
      <c r="F32" s="57"/>
      <c r="G32" s="102">
        <f>G33</f>
        <v>11163</v>
      </c>
      <c r="H32" s="102">
        <f>H33</f>
        <v>11165</v>
      </c>
      <c r="I32" s="102">
        <f>I33</f>
        <v>11165</v>
      </c>
      <c r="J32" s="102">
        <f>J33</f>
        <v>11165</v>
      </c>
      <c r="K32" t="s">
        <v>586</v>
      </c>
      <c r="L32" t="s">
        <v>505</v>
      </c>
      <c r="M32" t="s">
        <v>506</v>
      </c>
      <c r="N32" t="s">
        <v>507</v>
      </c>
    </row>
    <row r="33" spans="1:10" ht="33.75" customHeight="1">
      <c r="A33" s="387" t="s">
        <v>0</v>
      </c>
      <c r="B33" s="80" t="s">
        <v>496</v>
      </c>
      <c r="C33" s="80" t="s">
        <v>540</v>
      </c>
      <c r="D33" s="80" t="s">
        <v>485</v>
      </c>
      <c r="E33" s="80" t="s">
        <v>126</v>
      </c>
      <c r="F33" s="80"/>
      <c r="G33" s="66">
        <f>G34+G35+G36</f>
        <v>11163</v>
      </c>
      <c r="H33" s="66">
        <f>H34+H35+H36</f>
        <v>11165</v>
      </c>
      <c r="I33" s="66">
        <f>I34+I35+I36</f>
        <v>11165</v>
      </c>
      <c r="J33" s="66">
        <f>J34+J35+J36</f>
        <v>11165</v>
      </c>
    </row>
    <row r="34" spans="1:14" ht="54">
      <c r="A34" s="80" t="s">
        <v>395</v>
      </c>
      <c r="B34" s="80" t="s">
        <v>496</v>
      </c>
      <c r="C34" s="80" t="s">
        <v>540</v>
      </c>
      <c r="D34" s="80" t="s">
        <v>485</v>
      </c>
      <c r="E34" s="80" t="s">
        <v>127</v>
      </c>
      <c r="F34" s="80" t="s">
        <v>354</v>
      </c>
      <c r="G34" s="66">
        <v>10985</v>
      </c>
      <c r="H34" s="66">
        <v>10985</v>
      </c>
      <c r="I34" s="66">
        <v>10985</v>
      </c>
      <c r="J34" s="66">
        <v>10985</v>
      </c>
      <c r="K34" s="66">
        <v>1085</v>
      </c>
      <c r="L34" s="386">
        <v>325</v>
      </c>
      <c r="M34" s="386">
        <v>937</v>
      </c>
      <c r="N34" s="66">
        <v>8638</v>
      </c>
    </row>
    <row r="35" spans="1:14" ht="33.75" customHeight="1">
      <c r="A35" s="80" t="s">
        <v>453</v>
      </c>
      <c r="B35" s="80" t="s">
        <v>496</v>
      </c>
      <c r="C35" s="80" t="s">
        <v>540</v>
      </c>
      <c r="D35" s="80" t="s">
        <v>485</v>
      </c>
      <c r="E35" s="80" t="s">
        <v>127</v>
      </c>
      <c r="F35" s="80" t="s">
        <v>454</v>
      </c>
      <c r="G35" s="66">
        <v>155</v>
      </c>
      <c r="H35" s="66">
        <v>157</v>
      </c>
      <c r="I35" s="66">
        <v>157</v>
      </c>
      <c r="J35" s="66">
        <v>157</v>
      </c>
      <c r="K35" s="66">
        <v>19</v>
      </c>
      <c r="L35" s="386">
        <v>5</v>
      </c>
      <c r="M35" s="386">
        <v>7</v>
      </c>
      <c r="N35" s="66">
        <v>126</v>
      </c>
    </row>
    <row r="36" spans="1:14" ht="15" customHeight="1">
      <c r="A36" s="80" t="s">
        <v>352</v>
      </c>
      <c r="B36" s="80" t="s">
        <v>496</v>
      </c>
      <c r="C36" s="80" t="s">
        <v>540</v>
      </c>
      <c r="D36" s="80" t="s">
        <v>485</v>
      </c>
      <c r="E36" s="80" t="s">
        <v>127</v>
      </c>
      <c r="F36" s="80" t="s">
        <v>353</v>
      </c>
      <c r="G36" s="66">
        <v>23</v>
      </c>
      <c r="H36" s="66">
        <v>23</v>
      </c>
      <c r="I36" s="66">
        <v>23</v>
      </c>
      <c r="J36" s="66">
        <v>23</v>
      </c>
      <c r="K36" s="66">
        <v>1</v>
      </c>
      <c r="L36" s="393"/>
      <c r="M36" s="386">
        <v>2</v>
      </c>
      <c r="N36" s="66">
        <v>20</v>
      </c>
    </row>
    <row r="37" spans="1:10" ht="17.25" customHeight="1">
      <c r="A37" s="156" t="s">
        <v>269</v>
      </c>
      <c r="B37" s="156" t="s">
        <v>496</v>
      </c>
      <c r="C37" s="156" t="s">
        <v>540</v>
      </c>
      <c r="D37" s="156" t="s">
        <v>485</v>
      </c>
      <c r="E37" s="156" t="s">
        <v>301</v>
      </c>
      <c r="F37" s="156"/>
      <c r="G37" s="157">
        <f>G38</f>
        <v>0</v>
      </c>
      <c r="H37" s="157">
        <f>H38</f>
        <v>237</v>
      </c>
      <c r="I37" s="157">
        <f>I38</f>
        <v>237</v>
      </c>
      <c r="J37" s="157">
        <f>J38</f>
        <v>237</v>
      </c>
    </row>
    <row r="38" spans="1:10" ht="105" customHeight="1">
      <c r="A38" s="158" t="s">
        <v>128</v>
      </c>
      <c r="B38" s="57" t="s">
        <v>496</v>
      </c>
      <c r="C38" s="81" t="s">
        <v>540</v>
      </c>
      <c r="D38" s="81" t="s">
        <v>485</v>
      </c>
      <c r="E38" s="81" t="s">
        <v>302</v>
      </c>
      <c r="F38" s="81"/>
      <c r="G38" s="109">
        <f>G40</f>
        <v>0</v>
      </c>
      <c r="H38" s="71">
        <f>H40</f>
        <v>237</v>
      </c>
      <c r="I38" s="71">
        <f>I40</f>
        <v>237</v>
      </c>
      <c r="J38" s="71">
        <f>J40</f>
        <v>237</v>
      </c>
    </row>
    <row r="39" spans="1:10" ht="15" customHeight="1" hidden="1">
      <c r="A39" s="104"/>
      <c r="B39" s="105"/>
      <c r="C39" s="105"/>
      <c r="D39" s="105"/>
      <c r="E39" s="105"/>
      <c r="F39" s="105"/>
      <c r="G39" s="110"/>
      <c r="H39" s="111"/>
      <c r="I39" s="111"/>
      <c r="J39" s="111"/>
    </row>
    <row r="40" spans="1:10" ht="68.25" customHeight="1">
      <c r="A40" s="56" t="s">
        <v>303</v>
      </c>
      <c r="B40" s="106"/>
      <c r="C40" s="56" t="s">
        <v>540</v>
      </c>
      <c r="D40" s="56" t="s">
        <v>485</v>
      </c>
      <c r="E40" s="56" t="s">
        <v>304</v>
      </c>
      <c r="F40" s="106"/>
      <c r="G40" s="112">
        <f>G41+G42</f>
        <v>0</v>
      </c>
      <c r="H40" s="68">
        <f>H41+H42</f>
        <v>237</v>
      </c>
      <c r="I40" s="68">
        <f>I41+I42</f>
        <v>237</v>
      </c>
      <c r="J40" s="68">
        <f>J41+J42</f>
        <v>237</v>
      </c>
    </row>
    <row r="41" spans="1:10" ht="54">
      <c r="A41" s="80" t="s">
        <v>395</v>
      </c>
      <c r="B41" s="80" t="s">
        <v>496</v>
      </c>
      <c r="C41" s="80" t="s">
        <v>540</v>
      </c>
      <c r="D41" s="80" t="s">
        <v>485</v>
      </c>
      <c r="E41" s="56" t="s">
        <v>304</v>
      </c>
      <c r="F41" s="80" t="s">
        <v>354</v>
      </c>
      <c r="G41" s="66"/>
      <c r="H41" s="160">
        <v>237</v>
      </c>
      <c r="I41" s="160">
        <v>237</v>
      </c>
      <c r="J41" s="160">
        <v>237</v>
      </c>
    </row>
    <row r="42" spans="1:10" ht="33.75" customHeight="1">
      <c r="A42" s="80" t="s">
        <v>453</v>
      </c>
      <c r="B42" s="80" t="s">
        <v>496</v>
      </c>
      <c r="C42" s="80" t="s">
        <v>540</v>
      </c>
      <c r="D42" s="80" t="s">
        <v>485</v>
      </c>
      <c r="E42" s="56" t="s">
        <v>304</v>
      </c>
      <c r="F42" s="80" t="s">
        <v>454</v>
      </c>
      <c r="G42" s="66"/>
      <c r="H42" s="160"/>
      <c r="I42" s="160"/>
      <c r="J42" s="160"/>
    </row>
    <row r="43" spans="1:10" ht="33" customHeight="1">
      <c r="A43" s="158" t="s">
        <v>322</v>
      </c>
      <c r="B43" s="57"/>
      <c r="C43" s="161" t="s">
        <v>540</v>
      </c>
      <c r="D43" s="161" t="s">
        <v>485</v>
      </c>
      <c r="E43" s="161" t="s">
        <v>323</v>
      </c>
      <c r="F43" s="57"/>
      <c r="G43" s="102">
        <f>G44</f>
        <v>0</v>
      </c>
      <c r="H43" s="102">
        <f>H44</f>
        <v>261.357</v>
      </c>
      <c r="I43" s="102">
        <f>I44</f>
        <v>261.357</v>
      </c>
      <c r="J43" s="102">
        <f>J44</f>
        <v>261.357</v>
      </c>
    </row>
    <row r="44" spans="1:10" ht="84.75" customHeight="1">
      <c r="A44" s="56" t="s">
        <v>324</v>
      </c>
      <c r="B44" s="85"/>
      <c r="C44" s="85" t="s">
        <v>540</v>
      </c>
      <c r="D44" s="85" t="s">
        <v>485</v>
      </c>
      <c r="E44" s="162" t="s">
        <v>325</v>
      </c>
      <c r="F44" s="85"/>
      <c r="G44" s="103">
        <f>G45</f>
        <v>0</v>
      </c>
      <c r="H44" s="64">
        <f aca="true" t="shared" si="3" ref="H44:J45">H45</f>
        <v>261.357</v>
      </c>
      <c r="I44" s="64">
        <f t="shared" si="3"/>
        <v>261.357</v>
      </c>
      <c r="J44" s="64">
        <f t="shared" si="3"/>
        <v>261.357</v>
      </c>
    </row>
    <row r="45" spans="1:10" ht="42" customHeight="1">
      <c r="A45" s="56" t="s">
        <v>326</v>
      </c>
      <c r="B45" s="85"/>
      <c r="C45" s="85" t="s">
        <v>540</v>
      </c>
      <c r="D45" s="85" t="s">
        <v>485</v>
      </c>
      <c r="E45" s="56" t="s">
        <v>327</v>
      </c>
      <c r="F45" s="85"/>
      <c r="G45" s="103">
        <f>G46</f>
        <v>0</v>
      </c>
      <c r="H45" s="64">
        <f t="shared" si="3"/>
        <v>261.357</v>
      </c>
      <c r="I45" s="64">
        <f t="shared" si="3"/>
        <v>261.357</v>
      </c>
      <c r="J45" s="64">
        <f t="shared" si="3"/>
        <v>261.357</v>
      </c>
    </row>
    <row r="46" spans="1:10" ht="18.75" customHeight="1">
      <c r="A46" s="56" t="s">
        <v>269</v>
      </c>
      <c r="B46" s="85"/>
      <c r="C46" s="85" t="s">
        <v>540</v>
      </c>
      <c r="D46" s="85" t="s">
        <v>485</v>
      </c>
      <c r="E46" s="56" t="s">
        <v>327</v>
      </c>
      <c r="F46" s="85"/>
      <c r="G46" s="103">
        <f>G47+G48</f>
        <v>0</v>
      </c>
      <c r="H46" s="64">
        <f>H47+H48</f>
        <v>261.357</v>
      </c>
      <c r="I46" s="64">
        <f>I47+I48</f>
        <v>261.357</v>
      </c>
      <c r="J46" s="64">
        <f>J47+J48</f>
        <v>261.357</v>
      </c>
    </row>
    <row r="47" spans="1:10" ht="54">
      <c r="A47" s="80" t="s">
        <v>395</v>
      </c>
      <c r="B47" s="85" t="s">
        <v>346</v>
      </c>
      <c r="C47" s="80" t="s">
        <v>540</v>
      </c>
      <c r="D47" s="80" t="s">
        <v>485</v>
      </c>
      <c r="E47" s="56" t="s">
        <v>327</v>
      </c>
      <c r="F47" s="80" t="s">
        <v>354</v>
      </c>
      <c r="G47" s="66"/>
      <c r="H47" s="163">
        <v>261.357</v>
      </c>
      <c r="I47" s="163">
        <v>261.357</v>
      </c>
      <c r="J47" s="163">
        <v>261.357</v>
      </c>
    </row>
    <row r="48" spans="1:10" ht="34.5" customHeight="1">
      <c r="A48" s="164" t="s">
        <v>453</v>
      </c>
      <c r="B48" s="165" t="s">
        <v>346</v>
      </c>
      <c r="C48" s="165" t="s">
        <v>540</v>
      </c>
      <c r="D48" s="165" t="s">
        <v>485</v>
      </c>
      <c r="E48" s="56" t="s">
        <v>327</v>
      </c>
      <c r="F48" s="165" t="s">
        <v>454</v>
      </c>
      <c r="G48" s="112"/>
      <c r="H48" s="160"/>
      <c r="I48" s="160"/>
      <c r="J48" s="160"/>
    </row>
    <row r="49" spans="1:10" ht="42.75">
      <c r="A49" s="166" t="s">
        <v>318</v>
      </c>
      <c r="B49" s="81"/>
      <c r="C49" s="57" t="s">
        <v>540</v>
      </c>
      <c r="D49" s="57" t="s">
        <v>485</v>
      </c>
      <c r="E49" s="57" t="s">
        <v>319</v>
      </c>
      <c r="F49" s="57"/>
      <c r="G49" s="102">
        <f>G50</f>
        <v>0</v>
      </c>
      <c r="H49" s="62">
        <f aca="true" t="shared" si="4" ref="H49:J51">H50</f>
        <v>237</v>
      </c>
      <c r="I49" s="62">
        <f t="shared" si="4"/>
        <v>237</v>
      </c>
      <c r="J49" s="62">
        <f t="shared" si="4"/>
        <v>237</v>
      </c>
    </row>
    <row r="50" spans="1:10" ht="54.75">
      <c r="A50" s="56" t="s">
        <v>179</v>
      </c>
      <c r="B50" s="81"/>
      <c r="C50" s="85" t="s">
        <v>540</v>
      </c>
      <c r="D50" s="85" t="s">
        <v>485</v>
      </c>
      <c r="E50" s="85" t="s">
        <v>180</v>
      </c>
      <c r="F50" s="85"/>
      <c r="G50" s="103">
        <f>G51</f>
        <v>0</v>
      </c>
      <c r="H50" s="64">
        <f t="shared" si="4"/>
        <v>237</v>
      </c>
      <c r="I50" s="64">
        <f t="shared" si="4"/>
        <v>237</v>
      </c>
      <c r="J50" s="64">
        <f t="shared" si="4"/>
        <v>237</v>
      </c>
    </row>
    <row r="51" spans="1:10" ht="50.25" customHeight="1">
      <c r="A51" s="56" t="s">
        <v>181</v>
      </c>
      <c r="B51" s="81"/>
      <c r="C51" s="85" t="s">
        <v>129</v>
      </c>
      <c r="D51" s="85" t="s">
        <v>485</v>
      </c>
      <c r="E51" s="85" t="s">
        <v>182</v>
      </c>
      <c r="F51" s="85"/>
      <c r="G51" s="103">
        <f>G52</f>
        <v>0</v>
      </c>
      <c r="H51" s="64">
        <f t="shared" si="4"/>
        <v>237</v>
      </c>
      <c r="I51" s="64">
        <f t="shared" si="4"/>
        <v>237</v>
      </c>
      <c r="J51" s="64">
        <f t="shared" si="4"/>
        <v>237</v>
      </c>
    </row>
    <row r="52" spans="1:10" ht="54">
      <c r="A52" s="80" t="s">
        <v>395</v>
      </c>
      <c r="B52" s="80"/>
      <c r="C52" s="80" t="s">
        <v>540</v>
      </c>
      <c r="D52" s="80" t="s">
        <v>485</v>
      </c>
      <c r="E52" s="80" t="s">
        <v>182</v>
      </c>
      <c r="F52" s="80" t="s">
        <v>354</v>
      </c>
      <c r="G52" s="103"/>
      <c r="H52" s="160">
        <v>237</v>
      </c>
      <c r="I52" s="160">
        <v>237</v>
      </c>
      <c r="J52" s="160">
        <v>237</v>
      </c>
    </row>
    <row r="53" spans="1:10" ht="53.25" customHeight="1">
      <c r="A53" s="158" t="s">
        <v>309</v>
      </c>
      <c r="B53" s="81"/>
      <c r="C53" s="81" t="s">
        <v>540</v>
      </c>
      <c r="D53" s="81" t="s">
        <v>485</v>
      </c>
      <c r="E53" s="81" t="s">
        <v>310</v>
      </c>
      <c r="F53" s="81"/>
      <c r="G53" s="82">
        <f>G54+G59</f>
        <v>0</v>
      </c>
      <c r="H53" s="82">
        <f>H54+H59</f>
        <v>2133</v>
      </c>
      <c r="I53" s="82">
        <f>I54+I59</f>
        <v>2133</v>
      </c>
      <c r="J53" s="82">
        <f>J54+J59</f>
        <v>2133</v>
      </c>
    </row>
    <row r="54" spans="1:10" ht="99" customHeight="1">
      <c r="A54" s="56" t="s">
        <v>315</v>
      </c>
      <c r="B54" s="81"/>
      <c r="C54" s="80" t="s">
        <v>540</v>
      </c>
      <c r="D54" s="80" t="s">
        <v>485</v>
      </c>
      <c r="E54" s="80" t="s">
        <v>316</v>
      </c>
      <c r="F54" s="80"/>
      <c r="G54" s="66">
        <f>G55</f>
        <v>0</v>
      </c>
      <c r="H54" s="359">
        <f>H55</f>
        <v>1185</v>
      </c>
      <c r="I54" s="359">
        <f>I55</f>
        <v>1185</v>
      </c>
      <c r="J54" s="359">
        <f>J55</f>
        <v>1185</v>
      </c>
    </row>
    <row r="55" spans="1:10" ht="54.75">
      <c r="A55" s="56" t="s">
        <v>294</v>
      </c>
      <c r="B55" s="80"/>
      <c r="C55" s="80" t="s">
        <v>540</v>
      </c>
      <c r="D55" s="80" t="s">
        <v>485</v>
      </c>
      <c r="E55" s="56" t="s">
        <v>295</v>
      </c>
      <c r="F55" s="80"/>
      <c r="G55" s="66">
        <f>G56+G57+G58</f>
        <v>0</v>
      </c>
      <c r="H55" s="356">
        <f>H56+H57+H58</f>
        <v>1185</v>
      </c>
      <c r="I55" s="356">
        <f>I56+I57+I58</f>
        <v>1185</v>
      </c>
      <c r="J55" s="356">
        <f>J56+J57+J58</f>
        <v>1185</v>
      </c>
    </row>
    <row r="56" spans="1:10" ht="54">
      <c r="A56" s="80" t="s">
        <v>395</v>
      </c>
      <c r="B56" s="80"/>
      <c r="C56" s="80" t="s">
        <v>540</v>
      </c>
      <c r="D56" s="80" t="s">
        <v>485</v>
      </c>
      <c r="E56" s="56" t="s">
        <v>295</v>
      </c>
      <c r="F56" s="80" t="s">
        <v>354</v>
      </c>
      <c r="G56" s="66"/>
      <c r="H56" s="378">
        <v>1086</v>
      </c>
      <c r="I56" s="378">
        <v>1086</v>
      </c>
      <c r="J56" s="378">
        <v>1086</v>
      </c>
    </row>
    <row r="57" spans="1:10" ht="37.5" customHeight="1">
      <c r="A57" s="164" t="s">
        <v>453</v>
      </c>
      <c r="B57" s="81"/>
      <c r="C57" s="80" t="s">
        <v>540</v>
      </c>
      <c r="D57" s="80" t="s">
        <v>485</v>
      </c>
      <c r="E57" s="56" t="s">
        <v>295</v>
      </c>
      <c r="F57" s="80" t="s">
        <v>454</v>
      </c>
      <c r="G57" s="82"/>
      <c r="H57" s="357">
        <v>98.9</v>
      </c>
      <c r="I57" s="357">
        <v>98.9</v>
      </c>
      <c r="J57" s="357">
        <v>98.9</v>
      </c>
    </row>
    <row r="58" spans="1:10" ht="15">
      <c r="A58" s="80" t="s">
        <v>352</v>
      </c>
      <c r="B58" s="80"/>
      <c r="C58" s="80" t="s">
        <v>540</v>
      </c>
      <c r="D58" s="80" t="s">
        <v>485</v>
      </c>
      <c r="E58" s="56" t="s">
        <v>295</v>
      </c>
      <c r="F58" s="80" t="s">
        <v>353</v>
      </c>
      <c r="G58" s="66"/>
      <c r="H58" s="357">
        <v>0.1</v>
      </c>
      <c r="I58" s="357">
        <v>0.1</v>
      </c>
      <c r="J58" s="357">
        <v>0.1</v>
      </c>
    </row>
    <row r="59" spans="1:10" ht="68.25">
      <c r="A59" s="108" t="s">
        <v>313</v>
      </c>
      <c r="B59" s="80"/>
      <c r="C59" s="80" t="s">
        <v>540</v>
      </c>
      <c r="D59" s="80" t="s">
        <v>485</v>
      </c>
      <c r="E59" s="107" t="s">
        <v>314</v>
      </c>
      <c r="F59" s="80"/>
      <c r="G59" s="66">
        <f>G63+G60</f>
        <v>0</v>
      </c>
      <c r="H59" s="65">
        <f>H63+H60</f>
        <v>948</v>
      </c>
      <c r="I59" s="65">
        <f>I63+I60</f>
        <v>948</v>
      </c>
      <c r="J59" s="65">
        <f>J63+J60</f>
        <v>948</v>
      </c>
    </row>
    <row r="60" spans="1:10" ht="68.25">
      <c r="A60" s="107" t="s">
        <v>443</v>
      </c>
      <c r="B60" s="80"/>
      <c r="C60" s="80" t="s">
        <v>540</v>
      </c>
      <c r="D60" s="80" t="s">
        <v>485</v>
      </c>
      <c r="E60" s="107" t="s">
        <v>444</v>
      </c>
      <c r="F60" s="80"/>
      <c r="G60" s="66">
        <f>G61+G62</f>
        <v>0</v>
      </c>
      <c r="H60" s="65">
        <f>H61+H62</f>
        <v>711</v>
      </c>
      <c r="I60" s="65">
        <f>I61+I62</f>
        <v>711</v>
      </c>
      <c r="J60" s="65">
        <f>J61+J62</f>
        <v>711</v>
      </c>
    </row>
    <row r="61" spans="1:10" ht="54">
      <c r="A61" s="80" t="s">
        <v>395</v>
      </c>
      <c r="B61" s="81" t="s">
        <v>496</v>
      </c>
      <c r="C61" s="80" t="s">
        <v>540</v>
      </c>
      <c r="D61" s="80" t="s">
        <v>485</v>
      </c>
      <c r="E61" s="107" t="s">
        <v>444</v>
      </c>
      <c r="F61" s="80" t="s">
        <v>354</v>
      </c>
      <c r="G61" s="66"/>
      <c r="H61" s="178">
        <v>711</v>
      </c>
      <c r="I61" s="178">
        <v>711</v>
      </c>
      <c r="J61" s="178">
        <v>711</v>
      </c>
    </row>
    <row r="62" spans="1:10" ht="27">
      <c r="A62" s="164" t="s">
        <v>453</v>
      </c>
      <c r="B62" s="81"/>
      <c r="C62" s="80" t="s">
        <v>540</v>
      </c>
      <c r="D62" s="80" t="s">
        <v>485</v>
      </c>
      <c r="E62" s="107" t="s">
        <v>444</v>
      </c>
      <c r="F62" s="80" t="s">
        <v>454</v>
      </c>
      <c r="G62" s="66"/>
      <c r="H62" s="65"/>
      <c r="I62" s="65"/>
      <c r="J62" s="65"/>
    </row>
    <row r="63" spans="1:10" ht="54.75">
      <c r="A63" s="108" t="s">
        <v>85</v>
      </c>
      <c r="B63" s="80"/>
      <c r="C63" s="80" t="s">
        <v>540</v>
      </c>
      <c r="D63" s="80" t="s">
        <v>485</v>
      </c>
      <c r="E63" s="107" t="s">
        <v>86</v>
      </c>
      <c r="F63" s="80"/>
      <c r="G63" s="66">
        <f>G64+G65</f>
        <v>0</v>
      </c>
      <c r="H63" s="65">
        <f>H64+H65</f>
        <v>237</v>
      </c>
      <c r="I63" s="65">
        <f>I64+I65</f>
        <v>237</v>
      </c>
      <c r="J63" s="65">
        <f>J64+J65</f>
        <v>237</v>
      </c>
    </row>
    <row r="64" spans="1:10" ht="56.25" customHeight="1">
      <c r="A64" s="80" t="s">
        <v>395</v>
      </c>
      <c r="B64" s="81" t="s">
        <v>496</v>
      </c>
      <c r="C64" s="80" t="s">
        <v>540</v>
      </c>
      <c r="D64" s="80" t="s">
        <v>485</v>
      </c>
      <c r="E64" s="168" t="s">
        <v>86</v>
      </c>
      <c r="F64" s="80" t="s">
        <v>354</v>
      </c>
      <c r="G64" s="66"/>
      <c r="H64" s="163">
        <v>237</v>
      </c>
      <c r="I64" s="163">
        <v>237</v>
      </c>
      <c r="J64" s="163">
        <v>237</v>
      </c>
    </row>
    <row r="65" spans="1:10" ht="31.5" customHeight="1">
      <c r="A65" s="164" t="s">
        <v>453</v>
      </c>
      <c r="B65" s="81"/>
      <c r="C65" s="80" t="s">
        <v>540</v>
      </c>
      <c r="D65" s="80" t="s">
        <v>485</v>
      </c>
      <c r="E65" s="167" t="s">
        <v>86</v>
      </c>
      <c r="F65" s="80" t="s">
        <v>454</v>
      </c>
      <c r="G65" s="66"/>
      <c r="H65" s="160"/>
      <c r="I65" s="160"/>
      <c r="J65" s="160"/>
    </row>
    <row r="66" spans="1:11" ht="71.25" customHeight="1">
      <c r="A66" s="169" t="s">
        <v>285</v>
      </c>
      <c r="B66" s="169"/>
      <c r="C66" s="169" t="s">
        <v>540</v>
      </c>
      <c r="D66" s="169" t="s">
        <v>485</v>
      </c>
      <c r="E66" s="169" t="s">
        <v>320</v>
      </c>
      <c r="F66" s="169"/>
      <c r="G66" s="170">
        <f>G67</f>
        <v>940</v>
      </c>
      <c r="H66" s="170">
        <f aca="true" t="shared" si="5" ref="H66:J67">H67</f>
        <v>940</v>
      </c>
      <c r="I66" s="170">
        <f t="shared" si="5"/>
        <v>988</v>
      </c>
      <c r="J66" s="170">
        <f t="shared" si="5"/>
        <v>1037</v>
      </c>
      <c r="K66" t="s">
        <v>291</v>
      </c>
    </row>
    <row r="67" spans="1:10" ht="31.5" customHeight="1">
      <c r="A67" s="94" t="s">
        <v>270</v>
      </c>
      <c r="B67" s="76"/>
      <c r="C67" s="76" t="s">
        <v>540</v>
      </c>
      <c r="D67" s="76" t="s">
        <v>485</v>
      </c>
      <c r="E67" s="76" t="s">
        <v>63</v>
      </c>
      <c r="F67" s="76"/>
      <c r="G67" s="171">
        <f>G68</f>
        <v>940</v>
      </c>
      <c r="H67" s="171">
        <f t="shared" si="5"/>
        <v>940</v>
      </c>
      <c r="I67" s="171">
        <f t="shared" si="5"/>
        <v>988</v>
      </c>
      <c r="J67" s="171">
        <f t="shared" si="5"/>
        <v>1037</v>
      </c>
    </row>
    <row r="68" spans="1:10" ht="31.5" customHeight="1">
      <c r="A68" s="76" t="s">
        <v>453</v>
      </c>
      <c r="B68" s="172"/>
      <c r="C68" s="76" t="s">
        <v>540</v>
      </c>
      <c r="D68" s="76" t="s">
        <v>485</v>
      </c>
      <c r="E68" s="76" t="s">
        <v>63</v>
      </c>
      <c r="F68" s="76" t="s">
        <v>454</v>
      </c>
      <c r="G68" s="171">
        <v>940</v>
      </c>
      <c r="H68" s="160">
        <v>940</v>
      </c>
      <c r="I68" s="160">
        <v>988</v>
      </c>
      <c r="J68" s="160">
        <v>1037</v>
      </c>
    </row>
    <row r="69" spans="1:10" ht="31.5" customHeight="1">
      <c r="A69" s="137" t="s">
        <v>209</v>
      </c>
      <c r="B69" s="172"/>
      <c r="C69" s="172" t="s">
        <v>540</v>
      </c>
      <c r="D69" s="172" t="s">
        <v>379</v>
      </c>
      <c r="E69" s="172"/>
      <c r="F69" s="172"/>
      <c r="G69" s="173">
        <f>G70</f>
        <v>0</v>
      </c>
      <c r="H69" s="173">
        <f aca="true" t="shared" si="6" ref="H69:J72">H70</f>
        <v>0</v>
      </c>
      <c r="I69" s="173">
        <f t="shared" si="6"/>
        <v>0</v>
      </c>
      <c r="J69" s="173">
        <f t="shared" si="6"/>
        <v>10.323</v>
      </c>
    </row>
    <row r="70" spans="1:10" ht="48.75" customHeight="1">
      <c r="A70" s="58" t="s">
        <v>49</v>
      </c>
      <c r="B70" s="172"/>
      <c r="C70" s="76" t="s">
        <v>540</v>
      </c>
      <c r="D70" s="76" t="s">
        <v>379</v>
      </c>
      <c r="E70" s="76" t="s">
        <v>305</v>
      </c>
      <c r="F70" s="76"/>
      <c r="G70" s="160">
        <f>G71</f>
        <v>0</v>
      </c>
      <c r="H70" s="160">
        <f t="shared" si="6"/>
        <v>0</v>
      </c>
      <c r="I70" s="160">
        <f t="shared" si="6"/>
        <v>0</v>
      </c>
      <c r="J70" s="160">
        <f t="shared" si="6"/>
        <v>10.323</v>
      </c>
    </row>
    <row r="71" spans="1:10" ht="73.5" customHeight="1">
      <c r="A71" s="138" t="s">
        <v>210</v>
      </c>
      <c r="B71" s="172"/>
      <c r="C71" s="80" t="s">
        <v>540</v>
      </c>
      <c r="D71" s="80" t="s">
        <v>379</v>
      </c>
      <c r="E71" s="80" t="s">
        <v>212</v>
      </c>
      <c r="F71" s="80"/>
      <c r="G71" s="174">
        <f>G72</f>
        <v>0</v>
      </c>
      <c r="H71" s="174">
        <f t="shared" si="6"/>
        <v>0</v>
      </c>
      <c r="I71" s="174">
        <f t="shared" si="6"/>
        <v>0</v>
      </c>
      <c r="J71" s="174">
        <f t="shared" si="6"/>
        <v>10.323</v>
      </c>
    </row>
    <row r="72" spans="1:10" ht="69" customHeight="1">
      <c r="A72" s="138" t="s">
        <v>211</v>
      </c>
      <c r="B72" s="172"/>
      <c r="C72" s="80" t="s">
        <v>540</v>
      </c>
      <c r="D72" s="80" t="s">
        <v>379</v>
      </c>
      <c r="E72" s="80" t="s">
        <v>213</v>
      </c>
      <c r="F72" s="80"/>
      <c r="G72" s="174">
        <f>G73</f>
        <v>0</v>
      </c>
      <c r="H72" s="174">
        <f t="shared" si="6"/>
        <v>0</v>
      </c>
      <c r="I72" s="174">
        <f t="shared" si="6"/>
        <v>0</v>
      </c>
      <c r="J72" s="174">
        <f t="shared" si="6"/>
        <v>10.323</v>
      </c>
    </row>
    <row r="73" spans="1:10" ht="31.5" customHeight="1">
      <c r="A73" s="76" t="s">
        <v>453</v>
      </c>
      <c r="B73" s="172"/>
      <c r="C73" s="80" t="s">
        <v>540</v>
      </c>
      <c r="D73" s="80" t="s">
        <v>379</v>
      </c>
      <c r="E73" s="80" t="s">
        <v>213</v>
      </c>
      <c r="F73" s="80" t="s">
        <v>454</v>
      </c>
      <c r="G73" s="174"/>
      <c r="H73" s="174"/>
      <c r="I73" s="174"/>
      <c r="J73" s="174">
        <v>10.323</v>
      </c>
    </row>
    <row r="74" spans="1:10" ht="43.5" customHeight="1">
      <c r="A74" s="51" t="s">
        <v>550</v>
      </c>
      <c r="B74" s="156" t="s">
        <v>346</v>
      </c>
      <c r="C74" s="154" t="s">
        <v>540</v>
      </c>
      <c r="D74" s="154" t="s">
        <v>486</v>
      </c>
      <c r="E74" s="154"/>
      <c r="F74" s="154"/>
      <c r="G74" s="155">
        <f>G75+G80</f>
        <v>2670</v>
      </c>
      <c r="H74" s="368">
        <f>H75+H80</f>
        <v>2670</v>
      </c>
      <c r="I74" s="368">
        <f>I75+I80</f>
        <v>2679</v>
      </c>
      <c r="J74" s="368">
        <f>J75+J80</f>
        <v>2688</v>
      </c>
    </row>
    <row r="75" spans="1:10" ht="81" customHeight="1">
      <c r="A75" s="390" t="s">
        <v>597</v>
      </c>
      <c r="B75" s="80" t="s">
        <v>346</v>
      </c>
      <c r="C75" s="80" t="s">
        <v>540</v>
      </c>
      <c r="D75" s="80" t="s">
        <v>486</v>
      </c>
      <c r="E75" s="80" t="s">
        <v>125</v>
      </c>
      <c r="F75" s="80"/>
      <c r="G75" s="103">
        <f>G76</f>
        <v>2500</v>
      </c>
      <c r="H75" s="364">
        <f>H76</f>
        <v>2500</v>
      </c>
      <c r="I75" s="364">
        <f>I76</f>
        <v>2500</v>
      </c>
      <c r="J75" s="364">
        <f>J76</f>
        <v>2500</v>
      </c>
    </row>
    <row r="76" spans="1:10" ht="35.25" customHeight="1">
      <c r="A76" s="387" t="s">
        <v>0</v>
      </c>
      <c r="B76" s="80" t="s">
        <v>346</v>
      </c>
      <c r="C76" s="80" t="s">
        <v>540</v>
      </c>
      <c r="D76" s="80" t="s">
        <v>486</v>
      </c>
      <c r="E76" s="80" t="s">
        <v>126</v>
      </c>
      <c r="F76" s="80"/>
      <c r="G76" s="66">
        <f>G77+G78+G79</f>
        <v>2500</v>
      </c>
      <c r="H76" s="356">
        <f>H77+H78+H79</f>
        <v>2500</v>
      </c>
      <c r="I76" s="356">
        <f>I77+I78+I79</f>
        <v>2500</v>
      </c>
      <c r="J76" s="356">
        <f>J77+J78+J79</f>
        <v>2500</v>
      </c>
    </row>
    <row r="77" spans="1:10" ht="54">
      <c r="A77" s="80" t="s">
        <v>395</v>
      </c>
      <c r="B77" s="80" t="s">
        <v>346</v>
      </c>
      <c r="C77" s="80" t="s">
        <v>540</v>
      </c>
      <c r="D77" s="80" t="s">
        <v>486</v>
      </c>
      <c r="E77" s="80" t="s">
        <v>127</v>
      </c>
      <c r="F77" s="80" t="s">
        <v>354</v>
      </c>
      <c r="G77" s="66">
        <v>2460</v>
      </c>
      <c r="H77" s="359">
        <v>2460</v>
      </c>
      <c r="I77" s="359">
        <v>2460</v>
      </c>
      <c r="J77" s="359">
        <v>2460</v>
      </c>
    </row>
    <row r="78" spans="1:10" ht="33" customHeight="1">
      <c r="A78" s="164" t="s">
        <v>453</v>
      </c>
      <c r="B78" s="80" t="s">
        <v>346</v>
      </c>
      <c r="C78" s="80" t="s">
        <v>540</v>
      </c>
      <c r="D78" s="80" t="s">
        <v>486</v>
      </c>
      <c r="E78" s="80" t="s">
        <v>127</v>
      </c>
      <c r="F78" s="80" t="s">
        <v>454</v>
      </c>
      <c r="G78" s="66">
        <v>37</v>
      </c>
      <c r="H78" s="359">
        <v>37</v>
      </c>
      <c r="I78" s="359">
        <v>37</v>
      </c>
      <c r="J78" s="359">
        <v>37</v>
      </c>
    </row>
    <row r="79" spans="1:10" ht="21" customHeight="1">
      <c r="A79" s="80" t="s">
        <v>352</v>
      </c>
      <c r="B79" s="80" t="s">
        <v>346</v>
      </c>
      <c r="C79" s="80" t="s">
        <v>540</v>
      </c>
      <c r="D79" s="80" t="s">
        <v>486</v>
      </c>
      <c r="E79" s="80" t="s">
        <v>127</v>
      </c>
      <c r="F79" s="80" t="s">
        <v>353</v>
      </c>
      <c r="G79" s="66">
        <v>3</v>
      </c>
      <c r="H79" s="359">
        <v>3</v>
      </c>
      <c r="I79" s="359">
        <v>3</v>
      </c>
      <c r="J79" s="359">
        <v>3</v>
      </c>
    </row>
    <row r="80" spans="1:10" ht="62.25" customHeight="1">
      <c r="A80" s="185" t="s">
        <v>285</v>
      </c>
      <c r="B80" s="185"/>
      <c r="C80" s="185" t="s">
        <v>540</v>
      </c>
      <c r="D80" s="185" t="s">
        <v>486</v>
      </c>
      <c r="E80" s="186" t="s">
        <v>320</v>
      </c>
      <c r="F80" s="185"/>
      <c r="G80" s="187">
        <f>G81</f>
        <v>170</v>
      </c>
      <c r="H80" s="355">
        <f aca="true" t="shared" si="7" ref="H80:J81">H81</f>
        <v>170</v>
      </c>
      <c r="I80" s="355">
        <f t="shared" si="7"/>
        <v>179</v>
      </c>
      <c r="J80" s="355">
        <f t="shared" si="7"/>
        <v>188</v>
      </c>
    </row>
    <row r="81" spans="1:10" ht="33" customHeight="1">
      <c r="A81" s="94" t="s">
        <v>270</v>
      </c>
      <c r="B81" s="76"/>
      <c r="C81" s="76" t="s">
        <v>540</v>
      </c>
      <c r="D81" s="76" t="s">
        <v>486</v>
      </c>
      <c r="E81" s="76" t="s">
        <v>63</v>
      </c>
      <c r="F81" s="76"/>
      <c r="G81" s="171">
        <f>G82</f>
        <v>170</v>
      </c>
      <c r="H81" s="362">
        <f t="shared" si="7"/>
        <v>170</v>
      </c>
      <c r="I81" s="362">
        <f t="shared" si="7"/>
        <v>179</v>
      </c>
      <c r="J81" s="362">
        <f t="shared" si="7"/>
        <v>188</v>
      </c>
    </row>
    <row r="82" spans="1:10" ht="44.25" customHeight="1">
      <c r="A82" s="76" t="s">
        <v>453</v>
      </c>
      <c r="B82" s="172"/>
      <c r="C82" s="76" t="s">
        <v>540</v>
      </c>
      <c r="D82" s="76" t="s">
        <v>486</v>
      </c>
      <c r="E82" s="76" t="s">
        <v>63</v>
      </c>
      <c r="F82" s="76" t="s">
        <v>454</v>
      </c>
      <c r="G82" s="171">
        <v>170</v>
      </c>
      <c r="H82" s="357">
        <v>170</v>
      </c>
      <c r="I82" s="357">
        <v>179</v>
      </c>
      <c r="J82" s="357">
        <v>188</v>
      </c>
    </row>
    <row r="83" spans="1:10" ht="21" customHeight="1">
      <c r="A83" s="154" t="s">
        <v>338</v>
      </c>
      <c r="B83" s="156" t="s">
        <v>496</v>
      </c>
      <c r="C83" s="154" t="s">
        <v>540</v>
      </c>
      <c r="D83" s="154" t="s">
        <v>349</v>
      </c>
      <c r="E83" s="80"/>
      <c r="F83" s="156"/>
      <c r="G83" s="155">
        <f aca="true" t="shared" si="8" ref="G83:J86">G84</f>
        <v>500</v>
      </c>
      <c r="H83" s="155">
        <f t="shared" si="8"/>
        <v>500</v>
      </c>
      <c r="I83" s="155">
        <f t="shared" si="8"/>
        <v>500</v>
      </c>
      <c r="J83" s="155">
        <f t="shared" si="8"/>
        <v>500</v>
      </c>
    </row>
    <row r="84" spans="1:10" ht="32.25" customHeight="1">
      <c r="A84" s="56" t="s">
        <v>306</v>
      </c>
      <c r="B84" s="80" t="s">
        <v>496</v>
      </c>
      <c r="C84" s="80" t="s">
        <v>540</v>
      </c>
      <c r="D84" s="80">
        <v>11</v>
      </c>
      <c r="E84" s="80" t="s">
        <v>307</v>
      </c>
      <c r="F84" s="80"/>
      <c r="G84" s="66">
        <f t="shared" si="8"/>
        <v>500</v>
      </c>
      <c r="H84" s="66">
        <f t="shared" si="8"/>
        <v>500</v>
      </c>
      <c r="I84" s="66">
        <f t="shared" si="8"/>
        <v>500</v>
      </c>
      <c r="J84" s="66">
        <f t="shared" si="8"/>
        <v>500</v>
      </c>
    </row>
    <row r="85" spans="1:10" ht="17.25" customHeight="1">
      <c r="A85" s="56" t="s">
        <v>338</v>
      </c>
      <c r="B85" s="80" t="s">
        <v>496</v>
      </c>
      <c r="C85" s="80" t="s">
        <v>540</v>
      </c>
      <c r="D85" s="80">
        <v>11</v>
      </c>
      <c r="E85" s="80" t="s">
        <v>308</v>
      </c>
      <c r="F85" s="80"/>
      <c r="G85" s="66">
        <f>G86</f>
        <v>500</v>
      </c>
      <c r="H85" s="66">
        <f t="shared" si="8"/>
        <v>500</v>
      </c>
      <c r="I85" s="66">
        <f t="shared" si="8"/>
        <v>500</v>
      </c>
      <c r="J85" s="66">
        <f t="shared" si="8"/>
        <v>500</v>
      </c>
    </row>
    <row r="86" spans="1:10" ht="21" customHeight="1">
      <c r="A86" s="175" t="s">
        <v>130</v>
      </c>
      <c r="B86" s="80"/>
      <c r="C86" s="80" t="s">
        <v>540</v>
      </c>
      <c r="D86" s="80" t="s">
        <v>349</v>
      </c>
      <c r="E86" s="80" t="s">
        <v>131</v>
      </c>
      <c r="F86" s="80"/>
      <c r="G86" s="66">
        <f>G87</f>
        <v>500</v>
      </c>
      <c r="H86" s="66">
        <f t="shared" si="8"/>
        <v>500</v>
      </c>
      <c r="I86" s="66">
        <f t="shared" si="8"/>
        <v>500</v>
      </c>
      <c r="J86" s="66">
        <f t="shared" si="8"/>
        <v>500</v>
      </c>
    </row>
    <row r="87" spans="1:10" ht="19.5" customHeight="1">
      <c r="A87" s="80" t="s">
        <v>352</v>
      </c>
      <c r="B87" s="80" t="s">
        <v>496</v>
      </c>
      <c r="C87" s="80" t="s">
        <v>540</v>
      </c>
      <c r="D87" s="80" t="s">
        <v>349</v>
      </c>
      <c r="E87" s="80" t="s">
        <v>131</v>
      </c>
      <c r="F87" s="80" t="s">
        <v>353</v>
      </c>
      <c r="G87" s="66">
        <v>500</v>
      </c>
      <c r="H87" s="66">
        <v>500</v>
      </c>
      <c r="I87" s="66">
        <v>500</v>
      </c>
      <c r="J87" s="66">
        <v>500</v>
      </c>
    </row>
    <row r="88" spans="1:10" ht="19.5" customHeight="1">
      <c r="A88" s="156" t="s">
        <v>339</v>
      </c>
      <c r="B88" s="156" t="s">
        <v>496</v>
      </c>
      <c r="C88" s="156" t="s">
        <v>540</v>
      </c>
      <c r="D88" s="156">
        <v>13</v>
      </c>
      <c r="E88" s="80"/>
      <c r="F88" s="80"/>
      <c r="G88" s="155">
        <f>G89+G93+G97+G103+G110</f>
        <v>14446.684000000001</v>
      </c>
      <c r="H88" s="155">
        <f>H89+H93+H97+H103+H110</f>
        <v>14868.14</v>
      </c>
      <c r="I88" s="155">
        <f>I89+I93+I97+I103+I110</f>
        <v>12517.77</v>
      </c>
      <c r="J88" s="155">
        <f>J89+J93+J97+J103+J110</f>
        <v>11961.543000000001</v>
      </c>
    </row>
    <row r="89" spans="1:11" ht="43.5" customHeight="1">
      <c r="A89" s="176" t="s">
        <v>309</v>
      </c>
      <c r="B89" s="154"/>
      <c r="C89" s="154" t="s">
        <v>540</v>
      </c>
      <c r="D89" s="154" t="s">
        <v>487</v>
      </c>
      <c r="E89" s="177" t="s">
        <v>310</v>
      </c>
      <c r="F89" s="177"/>
      <c r="G89" s="178">
        <f>G90</f>
        <v>0</v>
      </c>
      <c r="H89" s="178">
        <f aca="true" t="shared" si="9" ref="H89:J91">H90</f>
        <v>80.4</v>
      </c>
      <c r="I89" s="178">
        <f t="shared" si="9"/>
        <v>80.4</v>
      </c>
      <c r="J89" s="178">
        <f t="shared" si="9"/>
        <v>80.4</v>
      </c>
      <c r="K89" t="s">
        <v>289</v>
      </c>
    </row>
    <row r="90" spans="1:10" ht="74.25" customHeight="1">
      <c r="A90" s="107" t="s">
        <v>311</v>
      </c>
      <c r="B90" s="156"/>
      <c r="C90" s="156" t="s">
        <v>540</v>
      </c>
      <c r="D90" s="156" t="s">
        <v>487</v>
      </c>
      <c r="E90" s="80" t="s">
        <v>312</v>
      </c>
      <c r="F90" s="80"/>
      <c r="G90" s="66">
        <f>G91</f>
        <v>0</v>
      </c>
      <c r="H90" s="66">
        <f t="shared" si="9"/>
        <v>80.4</v>
      </c>
      <c r="I90" s="66">
        <f t="shared" si="9"/>
        <v>80.4</v>
      </c>
      <c r="J90" s="66">
        <f t="shared" si="9"/>
        <v>80.4</v>
      </c>
    </row>
    <row r="91" spans="1:10" ht="58.5" customHeight="1">
      <c r="A91" s="100" t="s">
        <v>446</v>
      </c>
      <c r="B91" s="156"/>
      <c r="C91" s="156" t="s">
        <v>540</v>
      </c>
      <c r="D91" s="156" t="s">
        <v>487</v>
      </c>
      <c r="E91" s="80" t="s">
        <v>447</v>
      </c>
      <c r="F91" s="80"/>
      <c r="G91" s="66">
        <f>G92</f>
        <v>0</v>
      </c>
      <c r="H91" s="66">
        <f t="shared" si="9"/>
        <v>80.4</v>
      </c>
      <c r="I91" s="66">
        <f t="shared" si="9"/>
        <v>80.4</v>
      </c>
      <c r="J91" s="66">
        <f t="shared" si="9"/>
        <v>80.4</v>
      </c>
    </row>
    <row r="92" spans="1:10" ht="33.75" customHeight="1">
      <c r="A92" s="164" t="s">
        <v>453</v>
      </c>
      <c r="B92" s="156"/>
      <c r="C92" s="156" t="s">
        <v>540</v>
      </c>
      <c r="D92" s="156" t="s">
        <v>487</v>
      </c>
      <c r="E92" s="80" t="s">
        <v>448</v>
      </c>
      <c r="F92" s="80" t="s">
        <v>454</v>
      </c>
      <c r="G92" s="66"/>
      <c r="H92" s="160">
        <v>80.4</v>
      </c>
      <c r="I92" s="160">
        <v>80.4</v>
      </c>
      <c r="J92" s="160">
        <v>80.4</v>
      </c>
    </row>
    <row r="93" spans="1:11" ht="45" customHeight="1">
      <c r="A93" s="179" t="s">
        <v>49</v>
      </c>
      <c r="B93" s="177"/>
      <c r="C93" s="177" t="s">
        <v>540</v>
      </c>
      <c r="D93" s="177" t="s">
        <v>487</v>
      </c>
      <c r="E93" s="177" t="s">
        <v>305</v>
      </c>
      <c r="F93" s="177"/>
      <c r="G93" s="178">
        <f>G94</f>
        <v>0</v>
      </c>
      <c r="H93" s="178">
        <f aca="true" t="shared" si="10" ref="H93:J95">H94</f>
        <v>822.856</v>
      </c>
      <c r="I93" s="178">
        <f t="shared" si="10"/>
        <v>851.728</v>
      </c>
      <c r="J93" s="178">
        <f t="shared" si="10"/>
        <v>851.728</v>
      </c>
      <c r="K93" t="s">
        <v>288</v>
      </c>
    </row>
    <row r="94" spans="1:10" ht="75.75" customHeight="1">
      <c r="A94" s="107" t="s">
        <v>50</v>
      </c>
      <c r="B94" s="80"/>
      <c r="C94" s="80" t="s">
        <v>540</v>
      </c>
      <c r="D94" s="80" t="s">
        <v>487</v>
      </c>
      <c r="E94" s="80" t="s">
        <v>51</v>
      </c>
      <c r="F94" s="80"/>
      <c r="G94" s="66">
        <f>G95</f>
        <v>0</v>
      </c>
      <c r="H94" s="66">
        <f t="shared" si="10"/>
        <v>822.856</v>
      </c>
      <c r="I94" s="66">
        <f t="shared" si="10"/>
        <v>851.728</v>
      </c>
      <c r="J94" s="66">
        <f t="shared" si="10"/>
        <v>851.728</v>
      </c>
    </row>
    <row r="95" spans="1:10" ht="28.5" customHeight="1">
      <c r="A95" s="107" t="s">
        <v>340</v>
      </c>
      <c r="B95" s="80"/>
      <c r="C95" s="80" t="s">
        <v>540</v>
      </c>
      <c r="D95" s="80" t="s">
        <v>487</v>
      </c>
      <c r="E95" s="80" t="s">
        <v>52</v>
      </c>
      <c r="F95" s="80"/>
      <c r="G95" s="66">
        <f>G96</f>
        <v>0</v>
      </c>
      <c r="H95" s="66">
        <f t="shared" si="10"/>
        <v>822.856</v>
      </c>
      <c r="I95" s="66">
        <f t="shared" si="10"/>
        <v>851.728</v>
      </c>
      <c r="J95" s="66">
        <f t="shared" si="10"/>
        <v>851.728</v>
      </c>
    </row>
    <row r="96" spans="1:10" ht="60" customHeight="1">
      <c r="A96" s="80" t="s">
        <v>395</v>
      </c>
      <c r="B96" s="80"/>
      <c r="C96" s="80" t="s">
        <v>540</v>
      </c>
      <c r="D96" s="80" t="s">
        <v>487</v>
      </c>
      <c r="E96" s="80" t="s">
        <v>52</v>
      </c>
      <c r="F96" s="80" t="s">
        <v>354</v>
      </c>
      <c r="G96" s="66"/>
      <c r="H96" s="160">
        <v>822.856</v>
      </c>
      <c r="I96" s="160">
        <v>851.728</v>
      </c>
      <c r="J96" s="160">
        <v>851.728</v>
      </c>
    </row>
    <row r="97" spans="1:11" ht="34.5" customHeight="1">
      <c r="A97" s="180" t="s">
        <v>341</v>
      </c>
      <c r="B97" s="177"/>
      <c r="C97" s="177" t="s">
        <v>540</v>
      </c>
      <c r="D97" s="177" t="s">
        <v>487</v>
      </c>
      <c r="E97" s="177" t="s">
        <v>330</v>
      </c>
      <c r="F97" s="177"/>
      <c r="G97" s="178">
        <f>G98</f>
        <v>450</v>
      </c>
      <c r="H97" s="178">
        <f aca="true" t="shared" si="11" ref="H97:J98">H98</f>
        <v>450</v>
      </c>
      <c r="I97" s="178">
        <f t="shared" si="11"/>
        <v>505</v>
      </c>
      <c r="J97" s="178">
        <f t="shared" si="11"/>
        <v>570</v>
      </c>
      <c r="K97" t="s">
        <v>287</v>
      </c>
    </row>
    <row r="98" spans="1:10" ht="31.5" customHeight="1">
      <c r="A98" s="56" t="s">
        <v>1</v>
      </c>
      <c r="B98" s="80"/>
      <c r="C98" s="80" t="s">
        <v>129</v>
      </c>
      <c r="D98" s="80" t="s">
        <v>487</v>
      </c>
      <c r="E98" s="80" t="s">
        <v>332</v>
      </c>
      <c r="F98" s="80"/>
      <c r="G98" s="66">
        <f>G99</f>
        <v>450</v>
      </c>
      <c r="H98" s="65">
        <f t="shared" si="11"/>
        <v>450</v>
      </c>
      <c r="I98" s="65">
        <f t="shared" si="11"/>
        <v>505</v>
      </c>
      <c r="J98" s="65">
        <f t="shared" si="11"/>
        <v>570</v>
      </c>
    </row>
    <row r="99" spans="1:10" ht="27">
      <c r="A99" s="80" t="s">
        <v>132</v>
      </c>
      <c r="B99" s="156"/>
      <c r="C99" s="80" t="s">
        <v>540</v>
      </c>
      <c r="D99" s="80" t="s">
        <v>487</v>
      </c>
      <c r="E99" s="80" t="s">
        <v>133</v>
      </c>
      <c r="F99" s="80"/>
      <c r="G99" s="66">
        <f>G100+G101+G102</f>
        <v>450</v>
      </c>
      <c r="H99" s="65">
        <f>H100+H101+H102</f>
        <v>450</v>
      </c>
      <c r="I99" s="65">
        <f>I100+I101+I102</f>
        <v>505</v>
      </c>
      <c r="J99" s="65">
        <f>J100+J101+J102</f>
        <v>570</v>
      </c>
    </row>
    <row r="100" spans="1:10" ht="27">
      <c r="A100" s="164" t="s">
        <v>453</v>
      </c>
      <c r="B100" s="156"/>
      <c r="C100" s="80" t="s">
        <v>540</v>
      </c>
      <c r="D100" s="80" t="s">
        <v>487</v>
      </c>
      <c r="E100" s="80" t="s">
        <v>133</v>
      </c>
      <c r="F100" s="80" t="s">
        <v>454</v>
      </c>
      <c r="G100" s="66">
        <v>410</v>
      </c>
      <c r="H100" s="160">
        <v>410</v>
      </c>
      <c r="I100" s="160">
        <v>450</v>
      </c>
      <c r="J100" s="160">
        <v>500</v>
      </c>
    </row>
    <row r="101" spans="1:10" ht="31.5" customHeight="1">
      <c r="A101" s="80" t="s">
        <v>363</v>
      </c>
      <c r="B101" s="80"/>
      <c r="C101" s="80" t="s">
        <v>540</v>
      </c>
      <c r="D101" s="80" t="s">
        <v>487</v>
      </c>
      <c r="E101" s="80" t="s">
        <v>133</v>
      </c>
      <c r="F101" s="80" t="s">
        <v>351</v>
      </c>
      <c r="G101" s="66">
        <v>40</v>
      </c>
      <c r="H101" s="160">
        <v>40</v>
      </c>
      <c r="I101" s="160">
        <v>55</v>
      </c>
      <c r="J101" s="160">
        <v>70</v>
      </c>
    </row>
    <row r="102" spans="1:10" ht="15">
      <c r="A102" s="80" t="s">
        <v>352</v>
      </c>
      <c r="B102" s="156"/>
      <c r="C102" s="80" t="s">
        <v>540</v>
      </c>
      <c r="D102" s="80" t="s">
        <v>487</v>
      </c>
      <c r="E102" s="80" t="s">
        <v>133</v>
      </c>
      <c r="F102" s="80" t="s">
        <v>353</v>
      </c>
      <c r="G102" s="66"/>
      <c r="H102" s="160"/>
      <c r="I102" s="160"/>
      <c r="J102" s="160"/>
    </row>
    <row r="103" spans="1:11" ht="47.25" customHeight="1">
      <c r="A103" s="176" t="s">
        <v>56</v>
      </c>
      <c r="B103" s="177"/>
      <c r="C103" s="177" t="s">
        <v>540</v>
      </c>
      <c r="D103" s="177" t="s">
        <v>487</v>
      </c>
      <c r="E103" s="177" t="s">
        <v>53</v>
      </c>
      <c r="F103" s="177"/>
      <c r="G103" s="178">
        <f>G104</f>
        <v>13012.684000000001</v>
      </c>
      <c r="H103" s="394">
        <f aca="true" t="shared" si="12" ref="H103:J104">H104</f>
        <v>12530.784</v>
      </c>
      <c r="I103" s="394">
        <f t="shared" si="12"/>
        <v>10572.642</v>
      </c>
      <c r="J103" s="394">
        <f t="shared" si="12"/>
        <v>10069.415</v>
      </c>
      <c r="K103" t="s">
        <v>286</v>
      </c>
    </row>
    <row r="104" spans="1:10" ht="28.5">
      <c r="A104" s="181" t="s">
        <v>108</v>
      </c>
      <c r="B104" s="156"/>
      <c r="C104" s="80" t="s">
        <v>540</v>
      </c>
      <c r="D104" s="80" t="s">
        <v>487</v>
      </c>
      <c r="E104" s="80" t="s">
        <v>54</v>
      </c>
      <c r="F104" s="80"/>
      <c r="G104" s="66">
        <f>G105</f>
        <v>13012.684000000001</v>
      </c>
      <c r="H104" s="359">
        <f t="shared" si="12"/>
        <v>12530.784</v>
      </c>
      <c r="I104" s="359">
        <f t="shared" si="12"/>
        <v>10572.642</v>
      </c>
      <c r="J104" s="359">
        <f t="shared" si="12"/>
        <v>10069.415</v>
      </c>
    </row>
    <row r="105" spans="1:10" ht="27">
      <c r="A105" s="80" t="s">
        <v>103</v>
      </c>
      <c r="B105" s="156"/>
      <c r="C105" s="80" t="s">
        <v>540</v>
      </c>
      <c r="D105" s="80" t="s">
        <v>487</v>
      </c>
      <c r="E105" s="80" t="s">
        <v>55</v>
      </c>
      <c r="F105" s="80"/>
      <c r="G105" s="66">
        <f>G106+G107+G108+G109</f>
        <v>13012.684000000001</v>
      </c>
      <c r="H105" s="359">
        <f>H106+H107+H108+H109</f>
        <v>12530.784</v>
      </c>
      <c r="I105" s="359">
        <f>I106+I107+I108+I109</f>
        <v>10572.642</v>
      </c>
      <c r="J105" s="359">
        <f>J106+J107+J108+J109</f>
        <v>10069.415</v>
      </c>
    </row>
    <row r="106" spans="1:10" ht="54">
      <c r="A106" s="80" t="s">
        <v>395</v>
      </c>
      <c r="B106" s="156"/>
      <c r="C106" s="80" t="s">
        <v>540</v>
      </c>
      <c r="D106" s="80" t="s">
        <v>487</v>
      </c>
      <c r="E106" s="80" t="s">
        <v>55</v>
      </c>
      <c r="F106" s="80" t="s">
        <v>354</v>
      </c>
      <c r="G106" s="66">
        <v>3160</v>
      </c>
      <c r="H106" s="359">
        <v>3370</v>
      </c>
      <c r="I106" s="359">
        <v>3370</v>
      </c>
      <c r="J106" s="359">
        <v>3370</v>
      </c>
    </row>
    <row r="107" spans="1:10" ht="27">
      <c r="A107" s="164" t="s">
        <v>453</v>
      </c>
      <c r="B107" s="156"/>
      <c r="C107" s="80" t="s">
        <v>540</v>
      </c>
      <c r="D107" s="80" t="s">
        <v>487</v>
      </c>
      <c r="E107" s="80" t="s">
        <v>55</v>
      </c>
      <c r="F107" s="80" t="s">
        <v>454</v>
      </c>
      <c r="G107" s="66">
        <v>3650</v>
      </c>
      <c r="H107" s="359">
        <v>2650</v>
      </c>
      <c r="I107" s="359">
        <v>2500</v>
      </c>
      <c r="J107" s="359">
        <v>2550</v>
      </c>
    </row>
    <row r="108" spans="1:10" ht="15">
      <c r="A108" s="80" t="s">
        <v>352</v>
      </c>
      <c r="B108" s="156"/>
      <c r="C108" s="80" t="s">
        <v>540</v>
      </c>
      <c r="D108" s="80" t="s">
        <v>487</v>
      </c>
      <c r="E108" s="80" t="s">
        <v>55</v>
      </c>
      <c r="F108" s="80" t="s">
        <v>353</v>
      </c>
      <c r="G108" s="66">
        <v>130</v>
      </c>
      <c r="H108" s="359">
        <v>130</v>
      </c>
      <c r="I108" s="359">
        <v>130</v>
      </c>
      <c r="J108" s="359">
        <v>130</v>
      </c>
    </row>
    <row r="109" spans="1:10" ht="15">
      <c r="A109" s="274" t="s">
        <v>508</v>
      </c>
      <c r="B109" s="275"/>
      <c r="C109" s="274"/>
      <c r="D109" s="274"/>
      <c r="E109" s="274"/>
      <c r="F109" s="274"/>
      <c r="G109" s="276">
        <v>6072.684</v>
      </c>
      <c r="H109" s="277">
        <v>6380.784</v>
      </c>
      <c r="I109" s="277">
        <v>4572.642</v>
      </c>
      <c r="J109" s="277">
        <v>4019.415</v>
      </c>
    </row>
    <row r="110" spans="1:11" ht="17.25" customHeight="1">
      <c r="A110" s="154" t="s">
        <v>489</v>
      </c>
      <c r="B110" s="154" t="s">
        <v>496</v>
      </c>
      <c r="C110" s="177" t="s">
        <v>540</v>
      </c>
      <c r="D110" s="177" t="s">
        <v>487</v>
      </c>
      <c r="E110" s="177"/>
      <c r="F110" s="177"/>
      <c r="G110" s="178">
        <f>G111+G114+G117+G120+G123+G126+G129+G132+G135</f>
        <v>984</v>
      </c>
      <c r="H110" s="178">
        <f>H111+H114+H117+H120+H123+H126+H129+H132+H135</f>
        <v>984.1</v>
      </c>
      <c r="I110" s="178">
        <f>I111+I114+I117+I120+I123+I126+I129+I132+I135</f>
        <v>508</v>
      </c>
      <c r="J110" s="178">
        <f>J111+J114+J117+J120+J123+J126+J129+J132+J135</f>
        <v>390</v>
      </c>
      <c r="K110" t="s">
        <v>290</v>
      </c>
    </row>
    <row r="111" spans="1:10" ht="71.25">
      <c r="A111" s="81" t="s">
        <v>383</v>
      </c>
      <c r="B111" s="81" t="s">
        <v>496</v>
      </c>
      <c r="C111" s="81" t="s">
        <v>540</v>
      </c>
      <c r="D111" s="81" t="s">
        <v>487</v>
      </c>
      <c r="E111" s="81" t="s">
        <v>194</v>
      </c>
      <c r="F111" s="81"/>
      <c r="G111" s="82">
        <f>G112</f>
        <v>234</v>
      </c>
      <c r="H111" s="82">
        <f aca="true" t="shared" si="13" ref="H111:J112">H112</f>
        <v>234.1</v>
      </c>
      <c r="I111" s="82">
        <f t="shared" si="13"/>
        <v>0</v>
      </c>
      <c r="J111" s="82">
        <f t="shared" si="13"/>
        <v>0</v>
      </c>
    </row>
    <row r="112" spans="1:10" ht="15">
      <c r="A112" s="80" t="s">
        <v>142</v>
      </c>
      <c r="B112" s="80"/>
      <c r="C112" s="80" t="s">
        <v>540</v>
      </c>
      <c r="D112" s="80" t="s">
        <v>487</v>
      </c>
      <c r="E112" s="87" t="s">
        <v>143</v>
      </c>
      <c r="F112" s="80"/>
      <c r="G112" s="66">
        <f>G113</f>
        <v>234</v>
      </c>
      <c r="H112" s="66">
        <f t="shared" si="13"/>
        <v>234.1</v>
      </c>
      <c r="I112" s="66">
        <f t="shared" si="13"/>
        <v>0</v>
      </c>
      <c r="J112" s="66">
        <f t="shared" si="13"/>
        <v>0</v>
      </c>
    </row>
    <row r="113" spans="1:10" ht="33.75" customHeight="1">
      <c r="A113" s="80" t="s">
        <v>453</v>
      </c>
      <c r="B113" s="80" t="s">
        <v>496</v>
      </c>
      <c r="C113" s="80" t="s">
        <v>540</v>
      </c>
      <c r="D113" s="80" t="s">
        <v>487</v>
      </c>
      <c r="E113" s="87" t="s">
        <v>143</v>
      </c>
      <c r="F113" s="80" t="s">
        <v>454</v>
      </c>
      <c r="G113" s="66">
        <v>234</v>
      </c>
      <c r="H113" s="182">
        <v>234.1</v>
      </c>
      <c r="I113" s="182"/>
      <c r="J113" s="182"/>
    </row>
    <row r="114" spans="1:10" ht="42.75">
      <c r="A114" s="81" t="s">
        <v>384</v>
      </c>
      <c r="B114" s="156"/>
      <c r="C114" s="81" t="s">
        <v>129</v>
      </c>
      <c r="D114" s="81" t="s">
        <v>487</v>
      </c>
      <c r="E114" s="81" t="s">
        <v>198</v>
      </c>
      <c r="F114" s="81"/>
      <c r="G114" s="82">
        <f>G115</f>
        <v>53</v>
      </c>
      <c r="H114" s="82">
        <f aca="true" t="shared" si="14" ref="H114:J115">H115</f>
        <v>53</v>
      </c>
      <c r="I114" s="82">
        <f t="shared" si="14"/>
        <v>0</v>
      </c>
      <c r="J114" s="82">
        <f t="shared" si="14"/>
        <v>0</v>
      </c>
    </row>
    <row r="115" spans="1:10" ht="23.25" customHeight="1">
      <c r="A115" s="80" t="s">
        <v>57</v>
      </c>
      <c r="B115" s="80"/>
      <c r="C115" s="80" t="s">
        <v>540</v>
      </c>
      <c r="D115" s="80" t="s">
        <v>487</v>
      </c>
      <c r="E115" s="87" t="s">
        <v>58</v>
      </c>
      <c r="F115" s="80"/>
      <c r="G115" s="66">
        <f>G116</f>
        <v>53</v>
      </c>
      <c r="H115" s="66">
        <f t="shared" si="14"/>
        <v>53</v>
      </c>
      <c r="I115" s="66">
        <f t="shared" si="14"/>
        <v>0</v>
      </c>
      <c r="J115" s="66">
        <f t="shared" si="14"/>
        <v>0</v>
      </c>
    </row>
    <row r="116" spans="1:10" ht="27">
      <c r="A116" s="80" t="s">
        <v>453</v>
      </c>
      <c r="B116" s="80"/>
      <c r="C116" s="80" t="s">
        <v>540</v>
      </c>
      <c r="D116" s="80" t="s">
        <v>487</v>
      </c>
      <c r="E116" s="87" t="s">
        <v>58</v>
      </c>
      <c r="F116" s="80" t="s">
        <v>454</v>
      </c>
      <c r="G116" s="66">
        <v>53</v>
      </c>
      <c r="H116" s="182">
        <v>53</v>
      </c>
      <c r="I116" s="182"/>
      <c r="J116" s="182"/>
    </row>
    <row r="117" spans="1:10" ht="57">
      <c r="A117" s="81" t="s">
        <v>509</v>
      </c>
      <c r="B117" s="43"/>
      <c r="C117" s="43" t="s">
        <v>540</v>
      </c>
      <c r="D117" s="43" t="s">
        <v>487</v>
      </c>
      <c r="E117" s="43" t="s">
        <v>319</v>
      </c>
      <c r="F117" s="43"/>
      <c r="G117" s="52">
        <f>G118</f>
        <v>90</v>
      </c>
      <c r="H117" s="52">
        <f aca="true" t="shared" si="15" ref="H117:J118">H118</f>
        <v>90</v>
      </c>
      <c r="I117" s="52">
        <f t="shared" si="15"/>
        <v>0</v>
      </c>
      <c r="J117" s="52">
        <f t="shared" si="15"/>
        <v>0</v>
      </c>
    </row>
    <row r="118" spans="1:10" ht="30" customHeight="1">
      <c r="A118" s="80" t="s">
        <v>59</v>
      </c>
      <c r="B118" s="80"/>
      <c r="C118" s="80" t="s">
        <v>540</v>
      </c>
      <c r="D118" s="80" t="s">
        <v>487</v>
      </c>
      <c r="E118" s="87" t="s">
        <v>60</v>
      </c>
      <c r="F118" s="80"/>
      <c r="G118" s="66">
        <f>G119</f>
        <v>90</v>
      </c>
      <c r="H118" s="66">
        <f t="shared" si="15"/>
        <v>90</v>
      </c>
      <c r="I118" s="66">
        <f t="shared" si="15"/>
        <v>0</v>
      </c>
      <c r="J118" s="66">
        <f t="shared" si="15"/>
        <v>0</v>
      </c>
    </row>
    <row r="119" spans="1:10" ht="36" customHeight="1">
      <c r="A119" s="80" t="s">
        <v>453</v>
      </c>
      <c r="B119" s="80" t="s">
        <v>496</v>
      </c>
      <c r="C119" s="80" t="s">
        <v>540</v>
      </c>
      <c r="D119" s="80" t="s">
        <v>487</v>
      </c>
      <c r="E119" s="87" t="s">
        <v>60</v>
      </c>
      <c r="F119" s="80" t="s">
        <v>454</v>
      </c>
      <c r="G119" s="66">
        <v>90</v>
      </c>
      <c r="H119" s="182">
        <v>90</v>
      </c>
      <c r="I119" s="182"/>
      <c r="J119" s="182"/>
    </row>
    <row r="120" spans="1:10" ht="57">
      <c r="A120" s="81" t="s">
        <v>511</v>
      </c>
      <c r="B120" s="183"/>
      <c r="C120" s="43" t="s">
        <v>540</v>
      </c>
      <c r="D120" s="43" t="s">
        <v>487</v>
      </c>
      <c r="E120" s="43" t="s">
        <v>305</v>
      </c>
      <c r="F120" s="43"/>
      <c r="G120" s="52">
        <f>G121</f>
        <v>3</v>
      </c>
      <c r="H120" s="52">
        <f aca="true" t="shared" si="16" ref="H120:J121">H121</f>
        <v>3</v>
      </c>
      <c r="I120" s="52">
        <f t="shared" si="16"/>
        <v>3</v>
      </c>
      <c r="J120" s="52">
        <f t="shared" si="16"/>
        <v>0</v>
      </c>
    </row>
    <row r="121" spans="1:10" ht="15">
      <c r="A121" s="80" t="s">
        <v>64</v>
      </c>
      <c r="B121" s="80"/>
      <c r="C121" s="80" t="s">
        <v>540</v>
      </c>
      <c r="D121" s="80" t="s">
        <v>487</v>
      </c>
      <c r="E121" s="87" t="s">
        <v>65</v>
      </c>
      <c r="F121" s="80"/>
      <c r="G121" s="66">
        <f>G122</f>
        <v>3</v>
      </c>
      <c r="H121" s="66">
        <f t="shared" si="16"/>
        <v>3</v>
      </c>
      <c r="I121" s="66">
        <f t="shared" si="16"/>
        <v>3</v>
      </c>
      <c r="J121" s="66">
        <f t="shared" si="16"/>
        <v>0</v>
      </c>
    </row>
    <row r="122" spans="1:10" ht="36" customHeight="1">
      <c r="A122" s="80" t="s">
        <v>453</v>
      </c>
      <c r="B122" s="80" t="s">
        <v>496</v>
      </c>
      <c r="C122" s="80" t="s">
        <v>540</v>
      </c>
      <c r="D122" s="80" t="s">
        <v>487</v>
      </c>
      <c r="E122" s="87" t="s">
        <v>65</v>
      </c>
      <c r="F122" s="80" t="s">
        <v>454</v>
      </c>
      <c r="G122" s="66">
        <v>3</v>
      </c>
      <c r="H122" s="400">
        <v>3</v>
      </c>
      <c r="I122" s="400">
        <v>3</v>
      </c>
      <c r="J122" s="182"/>
    </row>
    <row r="123" spans="1:10" ht="65.25" customHeight="1">
      <c r="A123" s="185" t="s">
        <v>285</v>
      </c>
      <c r="B123" s="185"/>
      <c r="C123" s="185" t="s">
        <v>540</v>
      </c>
      <c r="D123" s="185" t="s">
        <v>487</v>
      </c>
      <c r="E123" s="186" t="s">
        <v>320</v>
      </c>
      <c r="F123" s="185"/>
      <c r="G123" s="187">
        <f>G124</f>
        <v>100</v>
      </c>
      <c r="H123" s="355">
        <f aca="true" t="shared" si="17" ref="H123:J124">H124</f>
        <v>100</v>
      </c>
      <c r="I123" s="355">
        <f t="shared" si="17"/>
        <v>105</v>
      </c>
      <c r="J123" s="355">
        <f t="shared" si="17"/>
        <v>110</v>
      </c>
    </row>
    <row r="124" spans="1:10" ht="30" customHeight="1">
      <c r="A124" s="94" t="s">
        <v>270</v>
      </c>
      <c r="B124" s="76"/>
      <c r="C124" s="76" t="s">
        <v>540</v>
      </c>
      <c r="D124" s="76" t="s">
        <v>487</v>
      </c>
      <c r="E124" s="76" t="s">
        <v>63</v>
      </c>
      <c r="F124" s="76"/>
      <c r="G124" s="171">
        <f>G125</f>
        <v>100</v>
      </c>
      <c r="H124" s="362">
        <f t="shared" si="17"/>
        <v>100</v>
      </c>
      <c r="I124" s="362">
        <f t="shared" si="17"/>
        <v>105</v>
      </c>
      <c r="J124" s="362">
        <f t="shared" si="17"/>
        <v>110</v>
      </c>
    </row>
    <row r="125" spans="1:10" ht="27">
      <c r="A125" s="76" t="s">
        <v>453</v>
      </c>
      <c r="B125" s="172"/>
      <c r="C125" s="76" t="s">
        <v>540</v>
      </c>
      <c r="D125" s="76" t="s">
        <v>487</v>
      </c>
      <c r="E125" s="76" t="s">
        <v>63</v>
      </c>
      <c r="F125" s="76" t="s">
        <v>454</v>
      </c>
      <c r="G125" s="171">
        <v>100</v>
      </c>
      <c r="H125" s="401">
        <v>100</v>
      </c>
      <c r="I125" s="401">
        <v>105</v>
      </c>
      <c r="J125" s="401">
        <v>110</v>
      </c>
    </row>
    <row r="126" spans="1:10" ht="57">
      <c r="A126" s="143" t="s">
        <v>468</v>
      </c>
      <c r="B126" s="43"/>
      <c r="C126" s="43" t="s">
        <v>540</v>
      </c>
      <c r="D126" s="43" t="s">
        <v>487</v>
      </c>
      <c r="E126" s="43" t="s">
        <v>333</v>
      </c>
      <c r="F126" s="43"/>
      <c r="G126" s="52">
        <f>G127</f>
        <v>19</v>
      </c>
      <c r="H126" s="52">
        <f aca="true" t="shared" si="18" ref="H126:J127">H127</f>
        <v>19</v>
      </c>
      <c r="I126" s="52">
        <f t="shared" si="18"/>
        <v>0</v>
      </c>
      <c r="J126" s="52">
        <f t="shared" si="18"/>
        <v>0</v>
      </c>
    </row>
    <row r="127" spans="1:10" ht="63.75" customHeight="1">
      <c r="A127" s="100" t="s">
        <v>104</v>
      </c>
      <c r="B127" s="80"/>
      <c r="C127" s="80" t="s">
        <v>540</v>
      </c>
      <c r="D127" s="80" t="s">
        <v>487</v>
      </c>
      <c r="E127" s="87" t="s">
        <v>66</v>
      </c>
      <c r="F127" s="80"/>
      <c r="G127" s="66">
        <f>G128</f>
        <v>19</v>
      </c>
      <c r="H127" s="66">
        <f t="shared" si="18"/>
        <v>19</v>
      </c>
      <c r="I127" s="66">
        <f t="shared" si="18"/>
        <v>0</v>
      </c>
      <c r="J127" s="66">
        <f t="shared" si="18"/>
        <v>0</v>
      </c>
    </row>
    <row r="128" spans="1:10" ht="40.5">
      <c r="A128" s="80" t="s">
        <v>453</v>
      </c>
      <c r="B128" s="80" t="s">
        <v>496</v>
      </c>
      <c r="C128" s="80" t="s">
        <v>540</v>
      </c>
      <c r="D128" s="80" t="s">
        <v>487</v>
      </c>
      <c r="E128" s="87" t="s">
        <v>66</v>
      </c>
      <c r="F128" s="80" t="s">
        <v>454</v>
      </c>
      <c r="G128" s="112">
        <v>19</v>
      </c>
      <c r="H128" s="400">
        <v>19</v>
      </c>
      <c r="I128" s="400"/>
      <c r="J128" s="400"/>
    </row>
    <row r="129" spans="1:10" ht="42.75">
      <c r="A129" s="81" t="s">
        <v>138</v>
      </c>
      <c r="B129" s="81"/>
      <c r="C129" s="81" t="s">
        <v>540</v>
      </c>
      <c r="D129" s="81" t="s">
        <v>487</v>
      </c>
      <c r="E129" s="81" t="s">
        <v>323</v>
      </c>
      <c r="F129" s="81"/>
      <c r="G129" s="82">
        <f>G130</f>
        <v>420</v>
      </c>
      <c r="H129" s="82">
        <f aca="true" t="shared" si="19" ref="H129:J130">H130</f>
        <v>420</v>
      </c>
      <c r="I129" s="82">
        <f t="shared" si="19"/>
        <v>280</v>
      </c>
      <c r="J129" s="82">
        <f t="shared" si="19"/>
        <v>280</v>
      </c>
    </row>
    <row r="130" spans="1:10" ht="15">
      <c r="A130" s="80" t="s">
        <v>61</v>
      </c>
      <c r="B130" s="80"/>
      <c r="C130" s="80" t="s">
        <v>540</v>
      </c>
      <c r="D130" s="80" t="s">
        <v>487</v>
      </c>
      <c r="E130" s="80" t="s">
        <v>62</v>
      </c>
      <c r="F130" s="80"/>
      <c r="G130" s="66">
        <f>G131</f>
        <v>420</v>
      </c>
      <c r="H130" s="66">
        <f t="shared" si="19"/>
        <v>420</v>
      </c>
      <c r="I130" s="66">
        <f t="shared" si="19"/>
        <v>280</v>
      </c>
      <c r="J130" s="66">
        <f t="shared" si="19"/>
        <v>280</v>
      </c>
    </row>
    <row r="131" spans="1:10" ht="27">
      <c r="A131" s="80" t="s">
        <v>453</v>
      </c>
      <c r="B131" s="80"/>
      <c r="C131" s="80" t="s">
        <v>540</v>
      </c>
      <c r="D131" s="80" t="s">
        <v>487</v>
      </c>
      <c r="E131" s="80" t="s">
        <v>62</v>
      </c>
      <c r="F131" s="80" t="s">
        <v>454</v>
      </c>
      <c r="G131" s="66">
        <v>420</v>
      </c>
      <c r="H131" s="400">
        <v>420</v>
      </c>
      <c r="I131" s="400">
        <v>280</v>
      </c>
      <c r="J131" s="400">
        <v>280</v>
      </c>
    </row>
    <row r="132" spans="1:10" ht="57">
      <c r="A132" s="81" t="s">
        <v>134</v>
      </c>
      <c r="B132" s="81" t="s">
        <v>496</v>
      </c>
      <c r="C132" s="81" t="s">
        <v>540</v>
      </c>
      <c r="D132" s="81" t="s">
        <v>487</v>
      </c>
      <c r="E132" s="81" t="s">
        <v>328</v>
      </c>
      <c r="F132" s="81"/>
      <c r="G132" s="82">
        <f>G133</f>
        <v>5</v>
      </c>
      <c r="H132" s="82">
        <f aca="true" t="shared" si="20" ref="H132:J133">H133</f>
        <v>5</v>
      </c>
      <c r="I132" s="82">
        <f t="shared" si="20"/>
        <v>5</v>
      </c>
      <c r="J132" s="82">
        <f t="shared" si="20"/>
        <v>0</v>
      </c>
    </row>
    <row r="133" spans="1:10" ht="40.5">
      <c r="A133" s="80" t="s">
        <v>105</v>
      </c>
      <c r="B133" s="80"/>
      <c r="C133" s="80" t="s">
        <v>540</v>
      </c>
      <c r="D133" s="80" t="s">
        <v>487</v>
      </c>
      <c r="E133" s="80" t="s">
        <v>135</v>
      </c>
      <c r="F133" s="80"/>
      <c r="G133" s="66">
        <f>G134</f>
        <v>5</v>
      </c>
      <c r="H133" s="66">
        <f t="shared" si="20"/>
        <v>5</v>
      </c>
      <c r="I133" s="66">
        <f t="shared" si="20"/>
        <v>5</v>
      </c>
      <c r="J133" s="66">
        <f t="shared" si="20"/>
        <v>0</v>
      </c>
    </row>
    <row r="134" spans="1:10" ht="30" customHeight="1">
      <c r="A134" s="80" t="s">
        <v>453</v>
      </c>
      <c r="B134" s="80" t="s">
        <v>496</v>
      </c>
      <c r="C134" s="80" t="s">
        <v>540</v>
      </c>
      <c r="D134" s="80" t="s">
        <v>487</v>
      </c>
      <c r="E134" s="80" t="s">
        <v>135</v>
      </c>
      <c r="F134" s="80" t="s">
        <v>454</v>
      </c>
      <c r="G134" s="66">
        <v>5</v>
      </c>
      <c r="H134" s="182">
        <v>5</v>
      </c>
      <c r="I134" s="182">
        <v>5</v>
      </c>
      <c r="J134" s="182"/>
    </row>
    <row r="135" spans="1:10" ht="42.75">
      <c r="A135" s="43" t="s">
        <v>68</v>
      </c>
      <c r="B135" s="43"/>
      <c r="C135" s="43" t="s">
        <v>540</v>
      </c>
      <c r="D135" s="43" t="s">
        <v>487</v>
      </c>
      <c r="E135" s="43" t="s">
        <v>69</v>
      </c>
      <c r="F135" s="43"/>
      <c r="G135" s="82">
        <v>60</v>
      </c>
      <c r="H135" s="82">
        <v>60</v>
      </c>
      <c r="I135" s="82">
        <v>115</v>
      </c>
      <c r="J135" s="82">
        <f aca="true" t="shared" si="21" ref="H135:J136">J136</f>
        <v>0</v>
      </c>
    </row>
    <row r="136" spans="1:10" ht="33.75" customHeight="1">
      <c r="A136" s="80" t="s">
        <v>70</v>
      </c>
      <c r="B136" s="17"/>
      <c r="C136" s="17" t="s">
        <v>129</v>
      </c>
      <c r="D136" s="17" t="s">
        <v>487</v>
      </c>
      <c r="E136" s="17" t="s">
        <v>71</v>
      </c>
      <c r="F136" s="17"/>
      <c r="G136" s="66">
        <f>G137</f>
        <v>50</v>
      </c>
      <c r="H136" s="66">
        <f t="shared" si="21"/>
        <v>50</v>
      </c>
      <c r="I136" s="66">
        <f t="shared" si="21"/>
        <v>165</v>
      </c>
      <c r="J136" s="66">
        <f t="shared" si="21"/>
        <v>0</v>
      </c>
    </row>
    <row r="137" spans="1:10" ht="27">
      <c r="A137" s="80" t="s">
        <v>453</v>
      </c>
      <c r="B137" s="17"/>
      <c r="C137" s="17" t="s">
        <v>540</v>
      </c>
      <c r="D137" s="17" t="s">
        <v>487</v>
      </c>
      <c r="E137" s="17" t="s">
        <v>71</v>
      </c>
      <c r="F137" s="17" t="s">
        <v>454</v>
      </c>
      <c r="G137" s="65">
        <v>50</v>
      </c>
      <c r="H137" s="160">
        <v>50</v>
      </c>
      <c r="I137" s="160">
        <v>165</v>
      </c>
      <c r="J137" s="160"/>
    </row>
    <row r="138" spans="1:10" ht="21" customHeight="1">
      <c r="A138" s="188" t="s">
        <v>437</v>
      </c>
      <c r="B138" s="188" t="s">
        <v>496</v>
      </c>
      <c r="C138" s="188" t="s">
        <v>485</v>
      </c>
      <c r="D138" s="188"/>
      <c r="E138" s="189"/>
      <c r="F138" s="190"/>
      <c r="G138" s="191">
        <f>G139+G143+G147</f>
        <v>3569.2</v>
      </c>
      <c r="H138" s="191">
        <f>H139+H143+H147</f>
        <v>3644.2</v>
      </c>
      <c r="I138" s="191">
        <f>I139+I143+I147</f>
        <v>3772</v>
      </c>
      <c r="J138" s="191">
        <f>J139+J143+J147</f>
        <v>4358</v>
      </c>
    </row>
    <row r="139" spans="1:11" ht="15">
      <c r="A139" s="81" t="s">
        <v>230</v>
      </c>
      <c r="B139" s="156"/>
      <c r="C139" s="81" t="s">
        <v>485</v>
      </c>
      <c r="D139" s="81" t="s">
        <v>491</v>
      </c>
      <c r="E139" s="192"/>
      <c r="F139" s="192"/>
      <c r="G139" s="178">
        <f aca="true" t="shared" si="22" ref="G139:H141">G140</f>
        <v>370.2</v>
      </c>
      <c r="H139" s="178">
        <f t="shared" si="22"/>
        <v>370.2</v>
      </c>
      <c r="I139" s="178">
        <f aca="true" t="shared" si="23" ref="I139:J141">I140</f>
        <v>0</v>
      </c>
      <c r="J139" s="178">
        <f t="shared" si="23"/>
        <v>0</v>
      </c>
      <c r="K139" t="s">
        <v>522</v>
      </c>
    </row>
    <row r="140" spans="1:10" ht="85.5">
      <c r="A140" s="53" t="s">
        <v>106</v>
      </c>
      <c r="B140" s="156"/>
      <c r="C140" s="55" t="s">
        <v>485</v>
      </c>
      <c r="D140" s="55" t="s">
        <v>491</v>
      </c>
      <c r="E140" s="193" t="s">
        <v>329</v>
      </c>
      <c r="F140" s="193"/>
      <c r="G140" s="66">
        <f t="shared" si="22"/>
        <v>370.2</v>
      </c>
      <c r="H140" s="66">
        <f t="shared" si="22"/>
        <v>370.2</v>
      </c>
      <c r="I140" s="66">
        <f t="shared" si="23"/>
        <v>0</v>
      </c>
      <c r="J140" s="66">
        <f t="shared" si="23"/>
        <v>0</v>
      </c>
    </row>
    <row r="141" spans="1:10" ht="27.75">
      <c r="A141" s="100" t="s">
        <v>136</v>
      </c>
      <c r="B141" s="80"/>
      <c r="C141" s="80" t="s">
        <v>485</v>
      </c>
      <c r="D141" s="80" t="s">
        <v>491</v>
      </c>
      <c r="E141" s="194" t="s">
        <v>137</v>
      </c>
      <c r="F141" s="194"/>
      <c r="G141" s="66">
        <f t="shared" si="22"/>
        <v>370.2</v>
      </c>
      <c r="H141" s="66">
        <f t="shared" si="22"/>
        <v>370.2</v>
      </c>
      <c r="I141" s="66">
        <f t="shared" si="23"/>
        <v>0</v>
      </c>
      <c r="J141" s="66">
        <f t="shared" si="23"/>
        <v>0</v>
      </c>
    </row>
    <row r="142" spans="1:10" ht="15">
      <c r="A142" s="195" t="s">
        <v>352</v>
      </c>
      <c r="B142" s="156"/>
      <c r="C142" s="80" t="s">
        <v>485</v>
      </c>
      <c r="D142" s="80" t="s">
        <v>491</v>
      </c>
      <c r="E142" s="194" t="s">
        <v>137</v>
      </c>
      <c r="F142" s="194" t="s">
        <v>353</v>
      </c>
      <c r="G142" s="66">
        <v>370.2</v>
      </c>
      <c r="H142" s="182">
        <v>370.2</v>
      </c>
      <c r="I142" s="182"/>
      <c r="J142" s="182"/>
    </row>
    <row r="143" spans="1:10" ht="15">
      <c r="A143" s="137" t="s">
        <v>249</v>
      </c>
      <c r="B143" s="154"/>
      <c r="C143" s="177" t="s">
        <v>485</v>
      </c>
      <c r="D143" s="177" t="s">
        <v>490</v>
      </c>
      <c r="E143" s="196"/>
      <c r="F143" s="196"/>
      <c r="G143" s="178">
        <f>G144</f>
        <v>3124</v>
      </c>
      <c r="H143" s="178">
        <f aca="true" t="shared" si="24" ref="H143:J145">H144</f>
        <v>3199</v>
      </c>
      <c r="I143" s="178">
        <f t="shared" si="24"/>
        <v>3772</v>
      </c>
      <c r="J143" s="178">
        <f t="shared" si="24"/>
        <v>4358</v>
      </c>
    </row>
    <row r="144" spans="1:10" ht="27">
      <c r="A144" s="197" t="s">
        <v>67</v>
      </c>
      <c r="B144" s="156"/>
      <c r="C144" s="80" t="s">
        <v>485</v>
      </c>
      <c r="D144" s="80" t="s">
        <v>490</v>
      </c>
      <c r="E144" s="194" t="s">
        <v>53</v>
      </c>
      <c r="F144" s="194"/>
      <c r="G144" s="66">
        <f>G145</f>
        <v>3124</v>
      </c>
      <c r="H144" s="66">
        <f t="shared" si="24"/>
        <v>3199</v>
      </c>
      <c r="I144" s="66">
        <f t="shared" si="24"/>
        <v>3772</v>
      </c>
      <c r="J144" s="66">
        <f t="shared" si="24"/>
        <v>4358</v>
      </c>
    </row>
    <row r="145" spans="1:10" ht="41.25">
      <c r="A145" s="195" t="s">
        <v>449</v>
      </c>
      <c r="B145" s="156"/>
      <c r="C145" s="80" t="s">
        <v>485</v>
      </c>
      <c r="D145" s="80" t="s">
        <v>490</v>
      </c>
      <c r="E145" s="194" t="s">
        <v>450</v>
      </c>
      <c r="F145" s="194"/>
      <c r="G145" s="66">
        <f>G146</f>
        <v>3124</v>
      </c>
      <c r="H145" s="66">
        <f t="shared" si="24"/>
        <v>3199</v>
      </c>
      <c r="I145" s="66">
        <f t="shared" si="24"/>
        <v>3772</v>
      </c>
      <c r="J145" s="66">
        <f t="shared" si="24"/>
        <v>4358</v>
      </c>
    </row>
    <row r="146" spans="1:10" ht="27">
      <c r="A146" s="164" t="s">
        <v>453</v>
      </c>
      <c r="B146" s="156"/>
      <c r="C146" s="80" t="s">
        <v>485</v>
      </c>
      <c r="D146" s="80" t="s">
        <v>490</v>
      </c>
      <c r="E146" s="194" t="s">
        <v>450</v>
      </c>
      <c r="F146" s="194" t="s">
        <v>454</v>
      </c>
      <c r="G146" s="278">
        <v>3124</v>
      </c>
      <c r="H146" s="279">
        <v>3199</v>
      </c>
      <c r="I146" s="279">
        <v>3772</v>
      </c>
      <c r="J146" s="279">
        <v>4358</v>
      </c>
    </row>
    <row r="147" spans="1:10" ht="28.5">
      <c r="A147" s="199" t="s">
        <v>438</v>
      </c>
      <c r="B147" s="183"/>
      <c r="C147" s="177" t="s">
        <v>485</v>
      </c>
      <c r="D147" s="177" t="s">
        <v>439</v>
      </c>
      <c r="E147" s="196"/>
      <c r="F147" s="196"/>
      <c r="G147" s="178">
        <f>G148</f>
        <v>75</v>
      </c>
      <c r="H147" s="178">
        <f aca="true" t="shared" si="25" ref="H147:J149">H148</f>
        <v>75</v>
      </c>
      <c r="I147" s="178">
        <f t="shared" si="25"/>
        <v>0</v>
      </c>
      <c r="J147" s="178">
        <f t="shared" si="25"/>
        <v>0</v>
      </c>
    </row>
    <row r="148" spans="1:10" ht="27">
      <c r="A148" s="197" t="s">
        <v>67</v>
      </c>
      <c r="B148" s="17"/>
      <c r="C148" s="17" t="s">
        <v>485</v>
      </c>
      <c r="D148" s="17" t="s">
        <v>439</v>
      </c>
      <c r="E148" s="200" t="s">
        <v>53</v>
      </c>
      <c r="F148" s="200"/>
      <c r="G148" s="66">
        <f>G149</f>
        <v>75</v>
      </c>
      <c r="H148" s="66">
        <f t="shared" si="25"/>
        <v>75</v>
      </c>
      <c r="I148" s="66">
        <f t="shared" si="25"/>
        <v>0</v>
      </c>
      <c r="J148" s="66">
        <f t="shared" si="25"/>
        <v>0</v>
      </c>
    </row>
    <row r="149" spans="1:10" ht="41.25">
      <c r="A149" s="54" t="s">
        <v>159</v>
      </c>
      <c r="B149" s="183"/>
      <c r="C149" s="17" t="s">
        <v>485</v>
      </c>
      <c r="D149" s="17" t="s">
        <v>490</v>
      </c>
      <c r="E149" s="200" t="s">
        <v>72</v>
      </c>
      <c r="F149" s="200"/>
      <c r="G149" s="66">
        <f>G150</f>
        <v>75</v>
      </c>
      <c r="H149" s="66">
        <f t="shared" si="25"/>
        <v>75</v>
      </c>
      <c r="I149" s="66">
        <f t="shared" si="25"/>
        <v>0</v>
      </c>
      <c r="J149" s="66">
        <f t="shared" si="25"/>
        <v>0</v>
      </c>
    </row>
    <row r="150" spans="1:10" ht="27">
      <c r="A150" s="164" t="s">
        <v>453</v>
      </c>
      <c r="B150" s="183"/>
      <c r="C150" s="17" t="s">
        <v>485</v>
      </c>
      <c r="D150" s="17" t="s">
        <v>490</v>
      </c>
      <c r="E150" s="200" t="s">
        <v>72</v>
      </c>
      <c r="F150" s="200" t="s">
        <v>454</v>
      </c>
      <c r="G150" s="278">
        <v>75</v>
      </c>
      <c r="H150" s="279">
        <v>75</v>
      </c>
      <c r="I150" s="279"/>
      <c r="J150" s="279"/>
    </row>
    <row r="151" spans="1:10" ht="14.25" customHeight="1">
      <c r="A151" s="188" t="s">
        <v>393</v>
      </c>
      <c r="B151" s="267"/>
      <c r="C151" s="188" t="s">
        <v>379</v>
      </c>
      <c r="D151" s="188"/>
      <c r="E151" s="189"/>
      <c r="F151" s="189"/>
      <c r="G151" s="191">
        <f>G153+G156</f>
        <v>1075</v>
      </c>
      <c r="H151" s="191">
        <f>H153+H156</f>
        <v>200</v>
      </c>
      <c r="I151" s="191">
        <f>I153+I156</f>
        <v>0</v>
      </c>
      <c r="J151" s="191">
        <f>J153+J156</f>
        <v>0</v>
      </c>
    </row>
    <row r="152" spans="1:10" ht="15" hidden="1">
      <c r="A152" s="201" t="s">
        <v>398</v>
      </c>
      <c r="B152" s="80"/>
      <c r="C152" s="80" t="s">
        <v>379</v>
      </c>
      <c r="D152" s="80" t="s">
        <v>541</v>
      </c>
      <c r="E152" s="80"/>
      <c r="F152" s="80"/>
      <c r="G152" s="66">
        <f>G153</f>
        <v>875</v>
      </c>
      <c r="H152" s="66">
        <f aca="true" t="shared" si="26" ref="H152:J154">H153</f>
        <v>0</v>
      </c>
      <c r="I152" s="66">
        <f t="shared" si="26"/>
        <v>0</v>
      </c>
      <c r="J152" s="66">
        <f t="shared" si="26"/>
        <v>0</v>
      </c>
    </row>
    <row r="153" spans="1:10" ht="42.75" hidden="1">
      <c r="A153" s="53" t="s">
        <v>362</v>
      </c>
      <c r="B153" s="81"/>
      <c r="C153" s="81" t="s">
        <v>379</v>
      </c>
      <c r="D153" s="81" t="s">
        <v>541</v>
      </c>
      <c r="E153" s="81" t="s">
        <v>185</v>
      </c>
      <c r="F153" s="81"/>
      <c r="G153" s="82">
        <f>G154</f>
        <v>875</v>
      </c>
      <c r="H153" s="82">
        <f t="shared" si="26"/>
        <v>0</v>
      </c>
      <c r="I153" s="82">
        <f t="shared" si="26"/>
        <v>0</v>
      </c>
      <c r="J153" s="82">
        <f t="shared" si="26"/>
        <v>0</v>
      </c>
    </row>
    <row r="154" spans="1:10" ht="27.75" hidden="1">
      <c r="A154" s="88" t="s">
        <v>145</v>
      </c>
      <c r="B154" s="80"/>
      <c r="C154" s="80" t="s">
        <v>379</v>
      </c>
      <c r="D154" s="80" t="s">
        <v>541</v>
      </c>
      <c r="E154" s="80" t="s">
        <v>146</v>
      </c>
      <c r="F154" s="80"/>
      <c r="G154" s="66">
        <f>G155</f>
        <v>875</v>
      </c>
      <c r="H154" s="66">
        <f t="shared" si="26"/>
        <v>0</v>
      </c>
      <c r="I154" s="66">
        <f t="shared" si="26"/>
        <v>0</v>
      </c>
      <c r="J154" s="66">
        <f t="shared" si="26"/>
        <v>0</v>
      </c>
    </row>
    <row r="155" spans="1:11" ht="15" hidden="1">
      <c r="A155" s="165" t="s">
        <v>513</v>
      </c>
      <c r="B155" s="80"/>
      <c r="C155" s="80" t="s">
        <v>379</v>
      </c>
      <c r="D155" s="80" t="s">
        <v>541</v>
      </c>
      <c r="E155" s="80" t="s">
        <v>146</v>
      </c>
      <c r="F155" s="80" t="s">
        <v>436</v>
      </c>
      <c r="G155" s="278">
        <v>875</v>
      </c>
      <c r="H155" s="160"/>
      <c r="I155" s="160"/>
      <c r="J155" s="160"/>
      <c r="K155" t="s">
        <v>521</v>
      </c>
    </row>
    <row r="156" spans="1:10" ht="15">
      <c r="A156" s="81" t="s">
        <v>394</v>
      </c>
      <c r="B156" s="80"/>
      <c r="C156" s="81" t="s">
        <v>379</v>
      </c>
      <c r="D156" s="81" t="s">
        <v>484</v>
      </c>
      <c r="E156" s="202"/>
      <c r="F156" s="202"/>
      <c r="G156" s="82">
        <f>G157</f>
        <v>200</v>
      </c>
      <c r="H156" s="82">
        <f aca="true" t="shared" si="27" ref="H156:J157">H157</f>
        <v>200</v>
      </c>
      <c r="I156" s="82">
        <f t="shared" si="27"/>
        <v>0</v>
      </c>
      <c r="J156" s="82">
        <f t="shared" si="27"/>
        <v>0</v>
      </c>
    </row>
    <row r="157" spans="1:10" ht="42.75">
      <c r="A157" s="270" t="s">
        <v>433</v>
      </c>
      <c r="B157" s="80"/>
      <c r="C157" s="81" t="s">
        <v>379</v>
      </c>
      <c r="D157" s="81" t="s">
        <v>484</v>
      </c>
      <c r="E157" s="202" t="s">
        <v>139</v>
      </c>
      <c r="F157" s="202"/>
      <c r="G157" s="65">
        <f>G158</f>
        <v>200</v>
      </c>
      <c r="H157" s="65">
        <f t="shared" si="27"/>
        <v>200</v>
      </c>
      <c r="I157" s="65">
        <f t="shared" si="27"/>
        <v>0</v>
      </c>
      <c r="J157" s="65">
        <f t="shared" si="27"/>
        <v>0</v>
      </c>
    </row>
    <row r="158" spans="1:10" ht="27.75">
      <c r="A158" s="100" t="s">
        <v>140</v>
      </c>
      <c r="B158" s="80"/>
      <c r="C158" s="80" t="s">
        <v>379</v>
      </c>
      <c r="D158" s="80" t="s">
        <v>484</v>
      </c>
      <c r="E158" s="194" t="s">
        <v>141</v>
      </c>
      <c r="F158" s="194"/>
      <c r="G158" s="65">
        <f>G159+G160</f>
        <v>200</v>
      </c>
      <c r="H158" s="65">
        <f>H159+H160</f>
        <v>200</v>
      </c>
      <c r="I158" s="65">
        <f>I159+I160</f>
        <v>0</v>
      </c>
      <c r="J158" s="65">
        <f>J159+J160</f>
        <v>0</v>
      </c>
    </row>
    <row r="159" spans="1:10" ht="27">
      <c r="A159" s="80" t="s">
        <v>453</v>
      </c>
      <c r="B159" s="80"/>
      <c r="C159" s="80" t="s">
        <v>379</v>
      </c>
      <c r="D159" s="80" t="s">
        <v>484</v>
      </c>
      <c r="E159" s="194" t="s">
        <v>141</v>
      </c>
      <c r="F159" s="80" t="s">
        <v>454</v>
      </c>
      <c r="G159" s="65">
        <v>200</v>
      </c>
      <c r="H159" s="160">
        <v>200</v>
      </c>
      <c r="I159" s="160"/>
      <c r="J159" s="160"/>
    </row>
    <row r="160" spans="1:10" ht="15">
      <c r="A160" s="80" t="s">
        <v>513</v>
      </c>
      <c r="B160" s="80"/>
      <c r="C160" s="80" t="s">
        <v>379</v>
      </c>
      <c r="D160" s="80" t="s">
        <v>484</v>
      </c>
      <c r="E160" s="194" t="s">
        <v>141</v>
      </c>
      <c r="F160" s="194" t="s">
        <v>436</v>
      </c>
      <c r="G160" s="65"/>
      <c r="H160" s="160"/>
      <c r="I160" s="160"/>
      <c r="J160" s="160"/>
    </row>
    <row r="161" spans="1:10" ht="18" customHeight="1">
      <c r="A161" s="188" t="s">
        <v>342</v>
      </c>
      <c r="B161" s="188" t="s">
        <v>347</v>
      </c>
      <c r="C161" s="188" t="s">
        <v>488</v>
      </c>
      <c r="D161" s="188"/>
      <c r="E161" s="188"/>
      <c r="F161" s="188"/>
      <c r="G161" s="191" t="e">
        <f>G162+G180+G227+G245</f>
        <v>#REF!</v>
      </c>
      <c r="H161" s="191">
        <f>H162+H180+H227+H245</f>
        <v>220816.69599999997</v>
      </c>
      <c r="I161" s="191">
        <f>I162+I180+I227+I245</f>
        <v>220238.69599999997</v>
      </c>
      <c r="J161" s="191">
        <f>J162+J180+J227+J245</f>
        <v>219988.69599999997</v>
      </c>
    </row>
    <row r="162" spans="1:10" ht="16.5" customHeight="1">
      <c r="A162" s="154" t="s">
        <v>343</v>
      </c>
      <c r="B162" s="154" t="s">
        <v>347</v>
      </c>
      <c r="C162" s="154" t="s">
        <v>488</v>
      </c>
      <c r="D162" s="154" t="s">
        <v>540</v>
      </c>
      <c r="E162" s="154"/>
      <c r="F162" s="154"/>
      <c r="G162" s="155" t="e">
        <f>G163+G169+G172+G177</f>
        <v>#REF!</v>
      </c>
      <c r="H162" s="155">
        <f>H163+H169+H172+H177</f>
        <v>13525.561</v>
      </c>
      <c r="I162" s="155">
        <f>I163+I169+I172+I177</f>
        <v>13285.561</v>
      </c>
      <c r="J162" s="155">
        <f>J163+J169+J172+J177</f>
        <v>12585.561</v>
      </c>
    </row>
    <row r="163" spans="1:10" ht="16.5" customHeight="1">
      <c r="A163" s="43" t="s">
        <v>397</v>
      </c>
      <c r="B163" s="43"/>
      <c r="C163" s="43" t="s">
        <v>488</v>
      </c>
      <c r="D163" s="43" t="s">
        <v>540</v>
      </c>
      <c r="E163" s="43" t="s">
        <v>73</v>
      </c>
      <c r="F163" s="43"/>
      <c r="G163" s="52">
        <f>G164</f>
        <v>6444</v>
      </c>
      <c r="H163" s="52">
        <f aca="true" t="shared" si="28" ref="H163:J164">H164</f>
        <v>6444</v>
      </c>
      <c r="I163" s="52">
        <f t="shared" si="28"/>
        <v>6444</v>
      </c>
      <c r="J163" s="52">
        <f t="shared" si="28"/>
        <v>6444</v>
      </c>
    </row>
    <row r="164" spans="1:10" ht="21.75" customHeight="1">
      <c r="A164" s="17" t="s">
        <v>74</v>
      </c>
      <c r="B164" s="17"/>
      <c r="C164" s="17" t="s">
        <v>488</v>
      </c>
      <c r="D164" s="17" t="s">
        <v>540</v>
      </c>
      <c r="E164" s="17" t="s">
        <v>75</v>
      </c>
      <c r="F164" s="17"/>
      <c r="G164" s="65">
        <f>G165</f>
        <v>6444</v>
      </c>
      <c r="H164" s="65">
        <f t="shared" si="28"/>
        <v>6444</v>
      </c>
      <c r="I164" s="65">
        <f t="shared" si="28"/>
        <v>6444</v>
      </c>
      <c r="J164" s="65">
        <f t="shared" si="28"/>
        <v>6444</v>
      </c>
    </row>
    <row r="165" spans="1:10" ht="35.25" customHeight="1">
      <c r="A165" s="80" t="s">
        <v>103</v>
      </c>
      <c r="B165" s="17"/>
      <c r="C165" s="17" t="s">
        <v>488</v>
      </c>
      <c r="D165" s="17" t="s">
        <v>540</v>
      </c>
      <c r="E165" s="17" t="s">
        <v>76</v>
      </c>
      <c r="F165" s="17"/>
      <c r="G165" s="65">
        <f>G166+G167+G168</f>
        <v>6444</v>
      </c>
      <c r="H165" s="65">
        <f>H166+H167+H168</f>
        <v>6444</v>
      </c>
      <c r="I165" s="65">
        <f>I166+I167+I168</f>
        <v>6444</v>
      </c>
      <c r="J165" s="65">
        <f>J166+J167+J168</f>
        <v>6444</v>
      </c>
    </row>
    <row r="166" spans="1:10" ht="62.25" customHeight="1">
      <c r="A166" s="80" t="s">
        <v>395</v>
      </c>
      <c r="B166" s="17"/>
      <c r="C166" s="17" t="s">
        <v>488</v>
      </c>
      <c r="D166" s="17" t="s">
        <v>540</v>
      </c>
      <c r="E166" s="17" t="s">
        <v>76</v>
      </c>
      <c r="F166" s="17" t="s">
        <v>354</v>
      </c>
      <c r="G166" s="65">
        <v>2290</v>
      </c>
      <c r="H166" s="65">
        <v>2290</v>
      </c>
      <c r="I166" s="65">
        <v>2290</v>
      </c>
      <c r="J166" s="65">
        <v>2290</v>
      </c>
    </row>
    <row r="167" spans="1:10" ht="36" customHeight="1">
      <c r="A167" s="164" t="s">
        <v>453</v>
      </c>
      <c r="B167" s="17"/>
      <c r="C167" s="17" t="s">
        <v>488</v>
      </c>
      <c r="D167" s="17" t="s">
        <v>540</v>
      </c>
      <c r="E167" s="17" t="s">
        <v>76</v>
      </c>
      <c r="F167" s="17" t="s">
        <v>454</v>
      </c>
      <c r="G167" s="65">
        <v>4050</v>
      </c>
      <c r="H167" s="65">
        <v>4050</v>
      </c>
      <c r="I167" s="65">
        <v>4050</v>
      </c>
      <c r="J167" s="65">
        <v>4050</v>
      </c>
    </row>
    <row r="168" spans="1:10" ht="18.75" customHeight="1">
      <c r="A168" s="241" t="s">
        <v>352</v>
      </c>
      <c r="B168" s="17"/>
      <c r="C168" s="17" t="s">
        <v>488</v>
      </c>
      <c r="D168" s="17" t="s">
        <v>540</v>
      </c>
      <c r="E168" s="17" t="s">
        <v>76</v>
      </c>
      <c r="F168" s="17" t="s">
        <v>353</v>
      </c>
      <c r="G168" s="65">
        <v>104</v>
      </c>
      <c r="H168" s="65">
        <v>104</v>
      </c>
      <c r="I168" s="65">
        <v>104</v>
      </c>
      <c r="J168" s="65">
        <v>104</v>
      </c>
    </row>
    <row r="169" spans="1:10" ht="47.25" customHeight="1">
      <c r="A169" s="271" t="s">
        <v>360</v>
      </c>
      <c r="B169" s="50"/>
      <c r="C169" s="81" t="s">
        <v>488</v>
      </c>
      <c r="D169" s="81" t="s">
        <v>540</v>
      </c>
      <c r="E169" s="81" t="s">
        <v>139</v>
      </c>
      <c r="F169" s="43"/>
      <c r="G169" s="52" t="e">
        <f>#REF!</f>
        <v>#REF!</v>
      </c>
      <c r="H169" s="52">
        <f aca="true" t="shared" si="29" ref="H169:J170">H170</f>
        <v>875</v>
      </c>
      <c r="I169" s="52">
        <f t="shared" si="29"/>
        <v>700</v>
      </c>
      <c r="J169" s="52">
        <f t="shared" si="29"/>
        <v>0</v>
      </c>
    </row>
    <row r="170" spans="1:10" ht="33" customHeight="1">
      <c r="A170" s="88" t="s">
        <v>145</v>
      </c>
      <c r="B170" s="80" t="s">
        <v>347</v>
      </c>
      <c r="C170" s="80" t="s">
        <v>488</v>
      </c>
      <c r="D170" s="80" t="s">
        <v>540</v>
      </c>
      <c r="E170" s="80" t="s">
        <v>146</v>
      </c>
      <c r="F170" s="17"/>
      <c r="G170" s="75"/>
      <c r="H170" s="160">
        <f t="shared" si="29"/>
        <v>875</v>
      </c>
      <c r="I170" s="160">
        <f t="shared" si="29"/>
        <v>700</v>
      </c>
      <c r="J170" s="160">
        <f t="shared" si="29"/>
        <v>0</v>
      </c>
    </row>
    <row r="171" spans="1:10" ht="20.25" customHeight="1">
      <c r="A171" s="17" t="s">
        <v>513</v>
      </c>
      <c r="B171" s="85"/>
      <c r="C171" s="85" t="s">
        <v>488</v>
      </c>
      <c r="D171" s="85" t="s">
        <v>540</v>
      </c>
      <c r="E171" s="80" t="s">
        <v>146</v>
      </c>
      <c r="F171" s="42" t="s">
        <v>436</v>
      </c>
      <c r="G171" s="75"/>
      <c r="H171" s="160">
        <v>875</v>
      </c>
      <c r="I171" s="160">
        <v>700</v>
      </c>
      <c r="J171" s="160"/>
    </row>
    <row r="172" spans="1:10" ht="28.5">
      <c r="A172" s="158" t="s">
        <v>184</v>
      </c>
      <c r="B172" s="80"/>
      <c r="C172" s="81" t="s">
        <v>488</v>
      </c>
      <c r="D172" s="81" t="s">
        <v>540</v>
      </c>
      <c r="E172" s="81" t="s">
        <v>185</v>
      </c>
      <c r="F172" s="50"/>
      <c r="G172" s="242">
        <f>G174</f>
        <v>0</v>
      </c>
      <c r="H172" s="242">
        <f>H174</f>
        <v>6141.561</v>
      </c>
      <c r="I172" s="242">
        <f>I174</f>
        <v>6141.561</v>
      </c>
      <c r="J172" s="242">
        <f>J174</f>
        <v>6141.561</v>
      </c>
    </row>
    <row r="173" spans="1:10" ht="66.75" customHeight="1">
      <c r="A173" s="56" t="s">
        <v>186</v>
      </c>
      <c r="B173" s="165"/>
      <c r="C173" s="165" t="s">
        <v>488</v>
      </c>
      <c r="D173" s="165" t="s">
        <v>540</v>
      </c>
      <c r="E173" s="165" t="s">
        <v>187</v>
      </c>
      <c r="F173" s="243"/>
      <c r="G173" s="68">
        <f>G174</f>
        <v>0</v>
      </c>
      <c r="H173" s="68">
        <f>H174</f>
        <v>6141.561</v>
      </c>
      <c r="I173" s="68">
        <f>I174</f>
        <v>6141.561</v>
      </c>
      <c r="J173" s="68">
        <f>J174</f>
        <v>6141.561</v>
      </c>
    </row>
    <row r="174" spans="1:10" ht="95.25">
      <c r="A174" s="56" t="s">
        <v>144</v>
      </c>
      <c r="B174" s="245"/>
      <c r="C174" s="165" t="s">
        <v>488</v>
      </c>
      <c r="D174" s="165" t="s">
        <v>540</v>
      </c>
      <c r="E174" s="56" t="s">
        <v>188</v>
      </c>
      <c r="F174" s="165"/>
      <c r="G174" s="112">
        <f>G175</f>
        <v>0</v>
      </c>
      <c r="H174" s="352">
        <f>H175+H176</f>
        <v>6141.561</v>
      </c>
      <c r="I174" s="352">
        <f>I175+I176</f>
        <v>6141.561</v>
      </c>
      <c r="J174" s="352">
        <f>J175+J176</f>
        <v>6141.561</v>
      </c>
    </row>
    <row r="175" spans="1:10" ht="54">
      <c r="A175" s="80" t="s">
        <v>395</v>
      </c>
      <c r="B175" s="165"/>
      <c r="C175" s="165" t="s">
        <v>488</v>
      </c>
      <c r="D175" s="165" t="s">
        <v>540</v>
      </c>
      <c r="E175" s="165" t="s">
        <v>188</v>
      </c>
      <c r="F175" s="165" t="s">
        <v>354</v>
      </c>
      <c r="G175" s="112"/>
      <c r="H175" s="349">
        <v>6103.236</v>
      </c>
      <c r="I175" s="349">
        <v>6103.236</v>
      </c>
      <c r="J175" s="349">
        <v>6103.236</v>
      </c>
    </row>
    <row r="176" spans="1:10" ht="27">
      <c r="A176" s="164" t="s">
        <v>453</v>
      </c>
      <c r="B176" s="165"/>
      <c r="C176" s="165" t="s">
        <v>488</v>
      </c>
      <c r="D176" s="165" t="s">
        <v>540</v>
      </c>
      <c r="E176" s="165" t="s">
        <v>188</v>
      </c>
      <c r="F176" s="165" t="s">
        <v>454</v>
      </c>
      <c r="G176" s="112"/>
      <c r="H176" s="350">
        <v>38.325</v>
      </c>
      <c r="I176" s="350">
        <v>38.325</v>
      </c>
      <c r="J176" s="350">
        <v>38.325</v>
      </c>
    </row>
    <row r="177" spans="1:10" ht="71.25">
      <c r="A177" s="81" t="s">
        <v>383</v>
      </c>
      <c r="B177" s="244" t="s">
        <v>347</v>
      </c>
      <c r="C177" s="245" t="s">
        <v>488</v>
      </c>
      <c r="D177" s="245" t="s">
        <v>540</v>
      </c>
      <c r="E177" s="245" t="s">
        <v>194</v>
      </c>
      <c r="F177" s="245"/>
      <c r="G177" s="246">
        <f>G178</f>
        <v>65</v>
      </c>
      <c r="H177" s="351">
        <f aca="true" t="shared" si="30" ref="H177:J178">H178</f>
        <v>65</v>
      </c>
      <c r="I177" s="351">
        <f t="shared" si="30"/>
        <v>0</v>
      </c>
      <c r="J177" s="351">
        <f t="shared" si="30"/>
        <v>0</v>
      </c>
    </row>
    <row r="178" spans="1:10" ht="27">
      <c r="A178" s="80" t="s">
        <v>103</v>
      </c>
      <c r="B178" s="165"/>
      <c r="C178" s="165" t="s">
        <v>148</v>
      </c>
      <c r="D178" s="165" t="s">
        <v>540</v>
      </c>
      <c r="E178" s="165" t="s">
        <v>149</v>
      </c>
      <c r="F178" s="165"/>
      <c r="G178" s="112">
        <f>G179</f>
        <v>65</v>
      </c>
      <c r="H178" s="352">
        <f t="shared" si="30"/>
        <v>65</v>
      </c>
      <c r="I178" s="352">
        <f t="shared" si="30"/>
        <v>0</v>
      </c>
      <c r="J178" s="352">
        <f t="shared" si="30"/>
        <v>0</v>
      </c>
    </row>
    <row r="179" spans="1:10" ht="40.5">
      <c r="A179" s="80" t="s">
        <v>453</v>
      </c>
      <c r="B179" s="165" t="s">
        <v>347</v>
      </c>
      <c r="C179" s="165" t="s">
        <v>488</v>
      </c>
      <c r="D179" s="165" t="s">
        <v>540</v>
      </c>
      <c r="E179" s="165" t="s">
        <v>149</v>
      </c>
      <c r="F179" s="165" t="s">
        <v>454</v>
      </c>
      <c r="G179" s="112">
        <v>65</v>
      </c>
      <c r="H179" s="357">
        <v>65</v>
      </c>
      <c r="I179" s="357"/>
      <c r="J179" s="357"/>
    </row>
    <row r="180" spans="1:10" ht="21" customHeight="1">
      <c r="A180" s="154" t="s">
        <v>344</v>
      </c>
      <c r="B180" s="154" t="s">
        <v>347</v>
      </c>
      <c r="C180" s="154" t="s">
        <v>488</v>
      </c>
      <c r="D180" s="154" t="s">
        <v>541</v>
      </c>
      <c r="E180" s="154"/>
      <c r="F180" s="154"/>
      <c r="G180" s="155">
        <f>G181+G187+G200+G204+G211+G214+G217+G220+G223</f>
        <v>36653</v>
      </c>
      <c r="H180" s="155">
        <f>H181+H187+H200+H204+H211+H214+H217+H220+H223</f>
        <v>195142.13499999998</v>
      </c>
      <c r="I180" s="155">
        <f>I181+I187+I200+I204+I211+I214+I217+I220+I223</f>
        <v>194107.13499999998</v>
      </c>
      <c r="J180" s="155">
        <f>J181+J187+J200+J204+J211+J214+J217+J220+J223</f>
        <v>193852.13499999998</v>
      </c>
    </row>
    <row r="181" spans="1:10" ht="21" customHeight="1">
      <c r="A181" s="43" t="s">
        <v>397</v>
      </c>
      <c r="B181" s="43"/>
      <c r="C181" s="43" t="s">
        <v>488</v>
      </c>
      <c r="D181" s="43" t="s">
        <v>541</v>
      </c>
      <c r="E181" s="43" t="s">
        <v>73</v>
      </c>
      <c r="F181" s="43"/>
      <c r="G181" s="52">
        <f>G182</f>
        <v>22450</v>
      </c>
      <c r="H181" s="355">
        <f aca="true" t="shared" si="31" ref="H181:J182">H182</f>
        <v>21438</v>
      </c>
      <c r="I181" s="355">
        <f t="shared" si="31"/>
        <v>21438</v>
      </c>
      <c r="J181" s="355">
        <f t="shared" si="31"/>
        <v>21438</v>
      </c>
    </row>
    <row r="182" spans="1:10" ht="18.75" customHeight="1">
      <c r="A182" s="17" t="s">
        <v>77</v>
      </c>
      <c r="B182" s="17"/>
      <c r="C182" s="17" t="s">
        <v>488</v>
      </c>
      <c r="D182" s="17" t="s">
        <v>541</v>
      </c>
      <c r="E182" s="17" t="s">
        <v>78</v>
      </c>
      <c r="F182" s="17"/>
      <c r="G182" s="65">
        <f>G183</f>
        <v>22450</v>
      </c>
      <c r="H182" s="356">
        <f t="shared" si="31"/>
        <v>21438</v>
      </c>
      <c r="I182" s="356">
        <f t="shared" si="31"/>
        <v>21438</v>
      </c>
      <c r="J182" s="356">
        <f t="shared" si="31"/>
        <v>21438</v>
      </c>
    </row>
    <row r="183" spans="1:10" ht="41.25" customHeight="1">
      <c r="A183" s="80" t="s">
        <v>103</v>
      </c>
      <c r="B183" s="17"/>
      <c r="C183" s="17" t="s">
        <v>488</v>
      </c>
      <c r="D183" s="17" t="s">
        <v>541</v>
      </c>
      <c r="E183" s="17" t="s">
        <v>79</v>
      </c>
      <c r="F183" s="17"/>
      <c r="G183" s="65">
        <f>G184+G185+G186</f>
        <v>22450</v>
      </c>
      <c r="H183" s="356">
        <f>H184+H185+H186</f>
        <v>21438</v>
      </c>
      <c r="I183" s="356">
        <f>I184+I185+I186</f>
        <v>21438</v>
      </c>
      <c r="J183" s="356">
        <f>J184+J185+J186</f>
        <v>21438</v>
      </c>
    </row>
    <row r="184" spans="1:10" ht="54" customHeight="1">
      <c r="A184" s="80" t="s">
        <v>395</v>
      </c>
      <c r="B184" s="183"/>
      <c r="C184" s="17" t="s">
        <v>488</v>
      </c>
      <c r="D184" s="17" t="s">
        <v>541</v>
      </c>
      <c r="E184" s="17" t="s">
        <v>79</v>
      </c>
      <c r="F184" s="17" t="s">
        <v>354</v>
      </c>
      <c r="G184" s="65">
        <v>80</v>
      </c>
      <c r="H184" s="356">
        <v>80</v>
      </c>
      <c r="I184" s="356">
        <v>80</v>
      </c>
      <c r="J184" s="356">
        <v>80</v>
      </c>
    </row>
    <row r="185" spans="1:10" ht="37.5" customHeight="1">
      <c r="A185" s="164" t="s">
        <v>453</v>
      </c>
      <c r="B185" s="183"/>
      <c r="C185" s="17" t="s">
        <v>488</v>
      </c>
      <c r="D185" s="17" t="s">
        <v>541</v>
      </c>
      <c r="E185" s="17" t="s">
        <v>79</v>
      </c>
      <c r="F185" s="17" t="s">
        <v>454</v>
      </c>
      <c r="G185" s="65">
        <v>19820</v>
      </c>
      <c r="H185" s="356">
        <v>18796</v>
      </c>
      <c r="I185" s="356">
        <v>18796</v>
      </c>
      <c r="J185" s="356">
        <v>18796</v>
      </c>
    </row>
    <row r="186" spans="1:10" ht="21" customHeight="1">
      <c r="A186" s="241" t="s">
        <v>352</v>
      </c>
      <c r="B186" s="183"/>
      <c r="C186" s="17" t="s">
        <v>488</v>
      </c>
      <c r="D186" s="17" t="s">
        <v>541</v>
      </c>
      <c r="E186" s="17" t="s">
        <v>79</v>
      </c>
      <c r="F186" s="17" t="s">
        <v>353</v>
      </c>
      <c r="G186" s="65">
        <v>2550</v>
      </c>
      <c r="H186" s="356">
        <v>2562</v>
      </c>
      <c r="I186" s="356">
        <v>2562</v>
      </c>
      <c r="J186" s="356">
        <v>2562</v>
      </c>
    </row>
    <row r="187" spans="1:10" ht="42.75">
      <c r="A187" s="53" t="s">
        <v>362</v>
      </c>
      <c r="B187" s="81"/>
      <c r="C187" s="81" t="s">
        <v>488</v>
      </c>
      <c r="D187" s="81" t="s">
        <v>541</v>
      </c>
      <c r="E187" s="81" t="s">
        <v>185</v>
      </c>
      <c r="F187" s="81"/>
      <c r="G187" s="52">
        <f>G188+G192+G194+G197+G199</f>
        <v>5386</v>
      </c>
      <c r="H187" s="355">
        <f>H188+H192+H194+H197+H199</f>
        <v>5386</v>
      </c>
      <c r="I187" s="355">
        <f>I188+I192+I194+I197+I199</f>
        <v>5386</v>
      </c>
      <c r="J187" s="355">
        <f>J188+J192+J194+J197+J199</f>
        <v>5386</v>
      </c>
    </row>
    <row r="188" spans="1:10" ht="32.25" customHeight="1" hidden="1">
      <c r="A188" s="55" t="s">
        <v>103</v>
      </c>
      <c r="B188" s="80"/>
      <c r="C188" s="80" t="s">
        <v>488</v>
      </c>
      <c r="D188" s="80" t="s">
        <v>541</v>
      </c>
      <c r="E188" s="80" t="s">
        <v>154</v>
      </c>
      <c r="F188" s="80"/>
      <c r="G188" s="65">
        <f>G189+G190+G191</f>
        <v>0</v>
      </c>
      <c r="H188" s="356">
        <f>H189+H190+H191</f>
        <v>0</v>
      </c>
      <c r="I188" s="356">
        <f>I189+I190+I191</f>
        <v>0</v>
      </c>
      <c r="J188" s="356">
        <f>J189+J190+J191</f>
        <v>0</v>
      </c>
    </row>
    <row r="189" spans="1:10" ht="54" hidden="1">
      <c r="A189" s="80" t="s">
        <v>395</v>
      </c>
      <c r="B189" s="80"/>
      <c r="C189" s="80" t="s">
        <v>488</v>
      </c>
      <c r="D189" s="80" t="s">
        <v>541</v>
      </c>
      <c r="E189" s="80" t="s">
        <v>154</v>
      </c>
      <c r="F189" s="80" t="s">
        <v>354</v>
      </c>
      <c r="G189" s="65"/>
      <c r="H189" s="357"/>
      <c r="I189" s="357"/>
      <c r="J189" s="357"/>
    </row>
    <row r="190" spans="1:10" ht="27" hidden="1">
      <c r="A190" s="164" t="s">
        <v>453</v>
      </c>
      <c r="B190" s="80"/>
      <c r="C190" s="80" t="s">
        <v>488</v>
      </c>
      <c r="D190" s="80" t="s">
        <v>541</v>
      </c>
      <c r="E190" s="80" t="s">
        <v>154</v>
      </c>
      <c r="F190" s="80" t="s">
        <v>454</v>
      </c>
      <c r="G190" s="65"/>
      <c r="H190" s="357"/>
      <c r="I190" s="357"/>
      <c r="J190" s="357"/>
    </row>
    <row r="191" spans="1:10" ht="15" hidden="1">
      <c r="A191" s="241" t="s">
        <v>352</v>
      </c>
      <c r="B191" s="80"/>
      <c r="C191" s="80" t="s">
        <v>488</v>
      </c>
      <c r="D191" s="80" t="s">
        <v>541</v>
      </c>
      <c r="E191" s="80" t="s">
        <v>154</v>
      </c>
      <c r="F191" s="80" t="s">
        <v>353</v>
      </c>
      <c r="G191" s="184"/>
      <c r="H191" s="357"/>
      <c r="I191" s="357"/>
      <c r="J191" s="357"/>
    </row>
    <row r="192" spans="1:10" ht="57.75" customHeight="1">
      <c r="A192" s="55" t="s">
        <v>150</v>
      </c>
      <c r="B192" s="80"/>
      <c r="C192" s="80" t="s">
        <v>148</v>
      </c>
      <c r="D192" s="80" t="s">
        <v>541</v>
      </c>
      <c r="E192" s="80" t="s">
        <v>588</v>
      </c>
      <c r="F192" s="80"/>
      <c r="G192" s="66">
        <f>G193</f>
        <v>686</v>
      </c>
      <c r="H192" s="359">
        <f>H193</f>
        <v>686</v>
      </c>
      <c r="I192" s="359">
        <f>I193</f>
        <v>686</v>
      </c>
      <c r="J192" s="359">
        <f>J193</f>
        <v>686</v>
      </c>
    </row>
    <row r="193" spans="1:10" ht="60.75" customHeight="1">
      <c r="A193" s="80" t="s">
        <v>395</v>
      </c>
      <c r="B193" s="80"/>
      <c r="C193" s="80" t="s">
        <v>488</v>
      </c>
      <c r="D193" s="80" t="s">
        <v>541</v>
      </c>
      <c r="E193" s="80" t="s">
        <v>588</v>
      </c>
      <c r="F193" s="80" t="s">
        <v>354</v>
      </c>
      <c r="G193" s="66">
        <v>686</v>
      </c>
      <c r="H193" s="359">
        <v>686</v>
      </c>
      <c r="I193" s="359">
        <v>686</v>
      </c>
      <c r="J193" s="359">
        <v>686</v>
      </c>
    </row>
    <row r="194" spans="1:10" ht="40.5">
      <c r="A194" s="55" t="s">
        <v>151</v>
      </c>
      <c r="B194" s="80"/>
      <c r="C194" s="80" t="s">
        <v>488</v>
      </c>
      <c r="D194" s="80" t="s">
        <v>541</v>
      </c>
      <c r="E194" s="80" t="s">
        <v>589</v>
      </c>
      <c r="F194" s="80"/>
      <c r="G194" s="65">
        <f>G195</f>
        <v>3000</v>
      </c>
      <c r="H194" s="356">
        <f>H195</f>
        <v>3000</v>
      </c>
      <c r="I194" s="356">
        <f>I195</f>
        <v>3000</v>
      </c>
      <c r="J194" s="356">
        <f>J195</f>
        <v>3000</v>
      </c>
    </row>
    <row r="195" spans="1:10" ht="27">
      <c r="A195" s="164" t="s">
        <v>453</v>
      </c>
      <c r="B195" s="80"/>
      <c r="C195" s="80" t="s">
        <v>488</v>
      </c>
      <c r="D195" s="80" t="s">
        <v>541</v>
      </c>
      <c r="E195" s="80" t="s">
        <v>589</v>
      </c>
      <c r="F195" s="80" t="s">
        <v>454</v>
      </c>
      <c r="G195" s="65">
        <v>3000</v>
      </c>
      <c r="H195" s="356">
        <v>3000</v>
      </c>
      <c r="I195" s="356">
        <v>3000</v>
      </c>
      <c r="J195" s="356">
        <v>3000</v>
      </c>
    </row>
    <row r="196" spans="1:10" ht="54">
      <c r="A196" s="55" t="s">
        <v>152</v>
      </c>
      <c r="B196" s="80"/>
      <c r="C196" s="80" t="s">
        <v>488</v>
      </c>
      <c r="D196" s="80" t="s">
        <v>541</v>
      </c>
      <c r="E196" s="80" t="s">
        <v>590</v>
      </c>
      <c r="F196" s="80"/>
      <c r="G196" s="65">
        <f>G197</f>
        <v>400</v>
      </c>
      <c r="H196" s="356">
        <f>H197</f>
        <v>400</v>
      </c>
      <c r="I196" s="356">
        <f>I197</f>
        <v>400</v>
      </c>
      <c r="J196" s="356">
        <f>J197</f>
        <v>400</v>
      </c>
    </row>
    <row r="197" spans="1:10" ht="27">
      <c r="A197" s="164" t="s">
        <v>453</v>
      </c>
      <c r="B197" s="80"/>
      <c r="C197" s="80" t="s">
        <v>488</v>
      </c>
      <c r="D197" s="80" t="s">
        <v>541</v>
      </c>
      <c r="E197" s="80" t="s">
        <v>590</v>
      </c>
      <c r="F197" s="80" t="s">
        <v>454</v>
      </c>
      <c r="G197" s="65">
        <v>400</v>
      </c>
      <c r="H197" s="356">
        <v>400</v>
      </c>
      <c r="I197" s="356">
        <v>400</v>
      </c>
      <c r="J197" s="357">
        <v>400</v>
      </c>
    </row>
    <row r="198" spans="1:10" ht="54">
      <c r="A198" s="247" t="s">
        <v>153</v>
      </c>
      <c r="B198" s="55"/>
      <c r="C198" s="55" t="s">
        <v>488</v>
      </c>
      <c r="D198" s="55" t="s">
        <v>541</v>
      </c>
      <c r="E198" s="55" t="s">
        <v>591</v>
      </c>
      <c r="F198" s="55"/>
      <c r="G198" s="71">
        <f>G199</f>
        <v>1300</v>
      </c>
      <c r="H198" s="360">
        <f>H199</f>
        <v>1300</v>
      </c>
      <c r="I198" s="360">
        <f>I199</f>
        <v>1300</v>
      </c>
      <c r="J198" s="360">
        <f>J199</f>
        <v>1300</v>
      </c>
    </row>
    <row r="199" spans="1:10" ht="27">
      <c r="A199" s="164" t="s">
        <v>453</v>
      </c>
      <c r="B199" s="80"/>
      <c r="C199" s="80" t="s">
        <v>488</v>
      </c>
      <c r="D199" s="80" t="s">
        <v>541</v>
      </c>
      <c r="E199" s="80" t="s">
        <v>591</v>
      </c>
      <c r="F199" s="80" t="s">
        <v>454</v>
      </c>
      <c r="G199" s="65">
        <v>1300</v>
      </c>
      <c r="H199" s="356">
        <v>1300</v>
      </c>
      <c r="I199" s="356">
        <v>1300</v>
      </c>
      <c r="J199" s="356">
        <v>1300</v>
      </c>
    </row>
    <row r="200" spans="1:12" ht="27">
      <c r="A200" s="248" t="s">
        <v>80</v>
      </c>
      <c r="B200" s="80"/>
      <c r="C200" s="156" t="s">
        <v>488</v>
      </c>
      <c r="D200" s="156" t="s">
        <v>541</v>
      </c>
      <c r="E200" s="156" t="s">
        <v>81</v>
      </c>
      <c r="F200" s="156"/>
      <c r="G200" s="52">
        <f>G201+G202+G203</f>
        <v>7440</v>
      </c>
      <c r="H200" s="52">
        <f>H201+H202+H203</f>
        <v>7635</v>
      </c>
      <c r="I200" s="52">
        <f>I201+I202+I203</f>
        <v>7635</v>
      </c>
      <c r="J200" s="52">
        <f>J201+J202+J203</f>
        <v>7635</v>
      </c>
      <c r="K200" t="s">
        <v>586</v>
      </c>
      <c r="L200" t="s">
        <v>587</v>
      </c>
    </row>
    <row r="201" spans="1:12" ht="54">
      <c r="A201" s="80" t="s">
        <v>395</v>
      </c>
      <c r="B201" s="80"/>
      <c r="C201" s="80" t="s">
        <v>488</v>
      </c>
      <c r="D201" s="80" t="s">
        <v>541</v>
      </c>
      <c r="E201" s="85" t="s">
        <v>82</v>
      </c>
      <c r="F201" s="85" t="s">
        <v>354</v>
      </c>
      <c r="G201" s="65">
        <v>6588</v>
      </c>
      <c r="H201" s="356">
        <v>6783</v>
      </c>
      <c r="I201" s="356">
        <v>6783</v>
      </c>
      <c r="J201" s="356">
        <v>6783</v>
      </c>
      <c r="K201" s="356">
        <v>4056</v>
      </c>
      <c r="L201" s="356">
        <v>2727</v>
      </c>
    </row>
    <row r="202" spans="1:12" ht="27">
      <c r="A202" s="164" t="s">
        <v>453</v>
      </c>
      <c r="B202" s="80"/>
      <c r="C202" s="80" t="s">
        <v>488</v>
      </c>
      <c r="D202" s="80" t="s">
        <v>541</v>
      </c>
      <c r="E202" s="85" t="s">
        <v>82</v>
      </c>
      <c r="F202" s="85" t="s">
        <v>454</v>
      </c>
      <c r="G202" s="66">
        <v>820</v>
      </c>
      <c r="H202" s="359">
        <v>820</v>
      </c>
      <c r="I202" s="359">
        <v>820</v>
      </c>
      <c r="J202" s="359">
        <v>820</v>
      </c>
      <c r="K202" s="359">
        <v>590</v>
      </c>
      <c r="L202" s="359">
        <v>230</v>
      </c>
    </row>
    <row r="203" spans="1:12" ht="15">
      <c r="A203" s="241" t="s">
        <v>352</v>
      </c>
      <c r="B203" s="80"/>
      <c r="C203" s="80" t="s">
        <v>488</v>
      </c>
      <c r="D203" s="80" t="s">
        <v>541</v>
      </c>
      <c r="E203" s="85" t="s">
        <v>82</v>
      </c>
      <c r="F203" s="80" t="s">
        <v>353</v>
      </c>
      <c r="G203" s="66">
        <v>32</v>
      </c>
      <c r="H203" s="359">
        <v>32</v>
      </c>
      <c r="I203" s="359">
        <v>32</v>
      </c>
      <c r="J203" s="359">
        <v>32</v>
      </c>
      <c r="K203" s="359">
        <v>7</v>
      </c>
      <c r="L203" s="359">
        <v>25</v>
      </c>
    </row>
    <row r="204" spans="1:10" ht="27.75">
      <c r="A204" s="249" t="s">
        <v>184</v>
      </c>
      <c r="B204" s="101"/>
      <c r="C204" s="156" t="s">
        <v>488</v>
      </c>
      <c r="D204" s="156" t="s">
        <v>541</v>
      </c>
      <c r="E204" s="101" t="s">
        <v>185</v>
      </c>
      <c r="F204" s="101"/>
      <c r="G204" s="62">
        <f>G205</f>
        <v>0</v>
      </c>
      <c r="H204" s="367">
        <f>H205</f>
        <v>159306.13499999998</v>
      </c>
      <c r="I204" s="367">
        <f>I205</f>
        <v>159306.13499999998</v>
      </c>
      <c r="J204" s="367">
        <f>J205</f>
        <v>159306.13499999998</v>
      </c>
    </row>
    <row r="205" spans="1:10" ht="58.5" customHeight="1">
      <c r="A205" s="56" t="s">
        <v>186</v>
      </c>
      <c r="B205" s="80"/>
      <c r="C205" s="80" t="s">
        <v>488</v>
      </c>
      <c r="D205" s="80" t="s">
        <v>541</v>
      </c>
      <c r="E205" s="80" t="s">
        <v>187</v>
      </c>
      <c r="F205" s="80"/>
      <c r="G205" s="65">
        <f>G206+G209</f>
        <v>0</v>
      </c>
      <c r="H205" s="356">
        <f>H206+H209</f>
        <v>159306.13499999998</v>
      </c>
      <c r="I205" s="356">
        <f>I206+I209</f>
        <v>159306.13499999998</v>
      </c>
      <c r="J205" s="356">
        <f>J206+J209</f>
        <v>159306.13499999998</v>
      </c>
    </row>
    <row r="206" spans="1:10" ht="132" customHeight="1">
      <c r="A206" s="56" t="s">
        <v>189</v>
      </c>
      <c r="B206" s="165"/>
      <c r="C206" s="80" t="s">
        <v>488</v>
      </c>
      <c r="D206" s="80" t="s">
        <v>541</v>
      </c>
      <c r="E206" s="250" t="s">
        <v>190</v>
      </c>
      <c r="F206" s="165"/>
      <c r="G206" s="69">
        <f>G207+G208</f>
        <v>0</v>
      </c>
      <c r="H206" s="361">
        <f>H207+H208</f>
        <v>158083.463</v>
      </c>
      <c r="I206" s="361">
        <f>I207+I208</f>
        <v>158083.463</v>
      </c>
      <c r="J206" s="361">
        <f>J207+J208</f>
        <v>158083.463</v>
      </c>
    </row>
    <row r="207" spans="1:10" ht="54">
      <c r="A207" s="80" t="s">
        <v>395</v>
      </c>
      <c r="B207" s="80"/>
      <c r="C207" s="80" t="s">
        <v>488</v>
      </c>
      <c r="D207" s="80" t="s">
        <v>541</v>
      </c>
      <c r="E207" s="85" t="s">
        <v>190</v>
      </c>
      <c r="F207" s="85" t="s">
        <v>354</v>
      </c>
      <c r="G207" s="66"/>
      <c r="H207" s="357">
        <v>153331.753</v>
      </c>
      <c r="I207" s="357">
        <v>153331.753</v>
      </c>
      <c r="J207" s="357">
        <v>153331.753</v>
      </c>
    </row>
    <row r="208" spans="1:10" ht="27">
      <c r="A208" s="164" t="s">
        <v>453</v>
      </c>
      <c r="B208" s="80"/>
      <c r="C208" s="80" t="s">
        <v>488</v>
      </c>
      <c r="D208" s="80" t="s">
        <v>541</v>
      </c>
      <c r="E208" s="85" t="s">
        <v>190</v>
      </c>
      <c r="F208" s="85" t="s">
        <v>454</v>
      </c>
      <c r="G208" s="65"/>
      <c r="H208" s="357">
        <v>4751.71</v>
      </c>
      <c r="I208" s="357">
        <v>4751.71</v>
      </c>
      <c r="J208" s="357">
        <v>4751.71</v>
      </c>
    </row>
    <row r="209" spans="1:10" ht="27.75">
      <c r="A209" s="56" t="s">
        <v>385</v>
      </c>
      <c r="B209" s="80"/>
      <c r="C209" s="80" t="s">
        <v>488</v>
      </c>
      <c r="D209" s="80" t="s">
        <v>541</v>
      </c>
      <c r="E209" s="80" t="s">
        <v>191</v>
      </c>
      <c r="F209" s="80"/>
      <c r="G209" s="65">
        <f>G210</f>
        <v>0</v>
      </c>
      <c r="H209" s="356">
        <f>H210</f>
        <v>1222.672</v>
      </c>
      <c r="I209" s="356">
        <f>I210</f>
        <v>1222.672</v>
      </c>
      <c r="J209" s="356">
        <f>J210</f>
        <v>1222.672</v>
      </c>
    </row>
    <row r="210" spans="1:10" ht="54">
      <c r="A210" s="80" t="s">
        <v>395</v>
      </c>
      <c r="B210" s="80"/>
      <c r="C210" s="80" t="s">
        <v>488</v>
      </c>
      <c r="D210" s="80" t="s">
        <v>541</v>
      </c>
      <c r="E210" s="80" t="s">
        <v>191</v>
      </c>
      <c r="F210" s="80" t="s">
        <v>354</v>
      </c>
      <c r="G210" s="65"/>
      <c r="H210" s="357">
        <v>1222.672</v>
      </c>
      <c r="I210" s="357">
        <v>1222.672</v>
      </c>
      <c r="J210" s="357">
        <v>1222.672</v>
      </c>
    </row>
    <row r="211" spans="1:10" ht="71.25">
      <c r="A211" s="81" t="s">
        <v>383</v>
      </c>
      <c r="B211" s="80"/>
      <c r="C211" s="80" t="s">
        <v>488</v>
      </c>
      <c r="D211" s="80" t="s">
        <v>541</v>
      </c>
      <c r="E211" s="80" t="s">
        <v>160</v>
      </c>
      <c r="F211" s="80"/>
      <c r="G211" s="52">
        <f>G212</f>
        <v>1024</v>
      </c>
      <c r="H211" s="355">
        <f aca="true" t="shared" si="32" ref="H211:J212">H212</f>
        <v>1024</v>
      </c>
      <c r="I211" s="355">
        <f t="shared" si="32"/>
        <v>0</v>
      </c>
      <c r="J211" s="355">
        <f t="shared" si="32"/>
        <v>0</v>
      </c>
    </row>
    <row r="212" spans="1:10" ht="27">
      <c r="A212" s="80" t="s">
        <v>162</v>
      </c>
      <c r="B212" s="80"/>
      <c r="C212" s="80" t="s">
        <v>488</v>
      </c>
      <c r="D212" s="80" t="s">
        <v>541</v>
      </c>
      <c r="E212" s="80" t="s">
        <v>149</v>
      </c>
      <c r="F212" s="80"/>
      <c r="G212" s="65">
        <f>G213</f>
        <v>1024</v>
      </c>
      <c r="H212" s="356">
        <f t="shared" si="32"/>
        <v>1024</v>
      </c>
      <c r="I212" s="356">
        <f t="shared" si="32"/>
        <v>0</v>
      </c>
      <c r="J212" s="356">
        <f t="shared" si="32"/>
        <v>0</v>
      </c>
    </row>
    <row r="213" spans="1:10" ht="27">
      <c r="A213" s="80" t="s">
        <v>453</v>
      </c>
      <c r="B213" s="81"/>
      <c r="C213" s="80" t="s">
        <v>488</v>
      </c>
      <c r="D213" s="80" t="s">
        <v>541</v>
      </c>
      <c r="E213" s="80" t="s">
        <v>149</v>
      </c>
      <c r="F213" s="80" t="s">
        <v>161</v>
      </c>
      <c r="G213" s="66">
        <v>1024</v>
      </c>
      <c r="H213" s="357">
        <v>1024</v>
      </c>
      <c r="I213" s="357"/>
      <c r="J213" s="357"/>
    </row>
    <row r="214" spans="1:10" ht="42.75">
      <c r="A214" s="81" t="s">
        <v>384</v>
      </c>
      <c r="B214" s="80"/>
      <c r="C214" s="80" t="s">
        <v>488</v>
      </c>
      <c r="D214" s="80" t="s">
        <v>541</v>
      </c>
      <c r="E214" s="80" t="s">
        <v>198</v>
      </c>
      <c r="F214" s="80"/>
      <c r="G214" s="52">
        <f>G215</f>
        <v>50</v>
      </c>
      <c r="H214" s="355">
        <f aca="true" t="shared" si="33" ref="H214:J215">H215</f>
        <v>50</v>
      </c>
      <c r="I214" s="355">
        <f t="shared" si="33"/>
        <v>0</v>
      </c>
      <c r="J214" s="355">
        <f t="shared" si="33"/>
        <v>0</v>
      </c>
    </row>
    <row r="215" spans="1:10" ht="27">
      <c r="A215" s="80" t="s">
        <v>162</v>
      </c>
      <c r="B215" s="80"/>
      <c r="C215" s="80" t="s">
        <v>488</v>
      </c>
      <c r="D215" s="80" t="s">
        <v>541</v>
      </c>
      <c r="E215" s="80" t="s">
        <v>451</v>
      </c>
      <c r="F215" s="80"/>
      <c r="G215" s="65">
        <f>G216</f>
        <v>50</v>
      </c>
      <c r="H215" s="356">
        <f t="shared" si="33"/>
        <v>50</v>
      </c>
      <c r="I215" s="356">
        <f t="shared" si="33"/>
        <v>0</v>
      </c>
      <c r="J215" s="356">
        <f t="shared" si="33"/>
        <v>0</v>
      </c>
    </row>
    <row r="216" spans="1:10" ht="27">
      <c r="A216" s="80" t="s">
        <v>453</v>
      </c>
      <c r="B216" s="80"/>
      <c r="C216" s="80" t="s">
        <v>488</v>
      </c>
      <c r="D216" s="80" t="s">
        <v>541</v>
      </c>
      <c r="E216" s="80" t="s">
        <v>451</v>
      </c>
      <c r="F216" s="80" t="s">
        <v>454</v>
      </c>
      <c r="G216" s="65">
        <v>50</v>
      </c>
      <c r="H216" s="357">
        <v>50</v>
      </c>
      <c r="I216" s="357"/>
      <c r="J216" s="357"/>
    </row>
    <row r="217" spans="1:10" ht="57">
      <c r="A217" s="181" t="s">
        <v>361</v>
      </c>
      <c r="B217" s="80"/>
      <c r="C217" s="80" t="s">
        <v>488</v>
      </c>
      <c r="D217" s="80" t="s">
        <v>541</v>
      </c>
      <c r="E217" s="80" t="s">
        <v>317</v>
      </c>
      <c r="F217" s="80"/>
      <c r="G217" s="184">
        <f>G218</f>
        <v>30</v>
      </c>
      <c r="H217" s="151">
        <f aca="true" t="shared" si="34" ref="H217:J218">H218</f>
        <v>30</v>
      </c>
      <c r="I217" s="151">
        <f t="shared" si="34"/>
        <v>82</v>
      </c>
      <c r="J217" s="151">
        <f t="shared" si="34"/>
        <v>87</v>
      </c>
    </row>
    <row r="218" spans="1:10" ht="27">
      <c r="A218" s="80" t="s">
        <v>162</v>
      </c>
      <c r="B218" s="80"/>
      <c r="C218" s="80" t="s">
        <v>488</v>
      </c>
      <c r="D218" s="80" t="s">
        <v>541</v>
      </c>
      <c r="E218" s="80" t="s">
        <v>163</v>
      </c>
      <c r="F218" s="80"/>
      <c r="G218" s="66">
        <f>G219</f>
        <v>30</v>
      </c>
      <c r="H218" s="359">
        <f t="shared" si="34"/>
        <v>30</v>
      </c>
      <c r="I218" s="359">
        <f t="shared" si="34"/>
        <v>82</v>
      </c>
      <c r="J218" s="359">
        <f t="shared" si="34"/>
        <v>87</v>
      </c>
    </row>
    <row r="219" spans="1:10" ht="27">
      <c r="A219" s="80" t="s">
        <v>453</v>
      </c>
      <c r="B219" s="80"/>
      <c r="C219" s="80" t="s">
        <v>488</v>
      </c>
      <c r="D219" s="80" t="s">
        <v>541</v>
      </c>
      <c r="E219" s="80" t="s">
        <v>163</v>
      </c>
      <c r="F219" s="80" t="s">
        <v>454</v>
      </c>
      <c r="G219" s="66">
        <v>30</v>
      </c>
      <c r="H219" s="357">
        <v>30</v>
      </c>
      <c r="I219" s="357">
        <v>82</v>
      </c>
      <c r="J219" s="357">
        <v>87</v>
      </c>
    </row>
    <row r="220" spans="1:10" ht="57">
      <c r="A220" s="81" t="s">
        <v>509</v>
      </c>
      <c r="B220" s="80"/>
      <c r="C220" s="80" t="s">
        <v>488</v>
      </c>
      <c r="D220" s="80" t="s">
        <v>541</v>
      </c>
      <c r="E220" s="80" t="s">
        <v>319</v>
      </c>
      <c r="F220" s="80"/>
      <c r="G220" s="184">
        <f>G221</f>
        <v>13</v>
      </c>
      <c r="H220" s="151">
        <f aca="true" t="shared" si="35" ref="H220:J221">H221</f>
        <v>13</v>
      </c>
      <c r="I220" s="151">
        <f t="shared" si="35"/>
        <v>0</v>
      </c>
      <c r="J220" s="151">
        <f t="shared" si="35"/>
        <v>0</v>
      </c>
    </row>
    <row r="221" spans="1:10" ht="27">
      <c r="A221" s="80" t="s">
        <v>162</v>
      </c>
      <c r="B221" s="80"/>
      <c r="C221" s="80" t="s">
        <v>488</v>
      </c>
      <c r="D221" s="80" t="s">
        <v>541</v>
      </c>
      <c r="E221" s="80" t="s">
        <v>452</v>
      </c>
      <c r="F221" s="80"/>
      <c r="G221" s="65">
        <f>G222</f>
        <v>13</v>
      </c>
      <c r="H221" s="356">
        <f t="shared" si="35"/>
        <v>13</v>
      </c>
      <c r="I221" s="356">
        <f t="shared" si="35"/>
        <v>0</v>
      </c>
      <c r="J221" s="356">
        <f t="shared" si="35"/>
        <v>0</v>
      </c>
    </row>
    <row r="222" spans="1:10" ht="27">
      <c r="A222" s="80" t="s">
        <v>453</v>
      </c>
      <c r="B222" s="80"/>
      <c r="C222" s="80" t="s">
        <v>488</v>
      </c>
      <c r="D222" s="80" t="s">
        <v>541</v>
      </c>
      <c r="E222" s="80" t="s">
        <v>452</v>
      </c>
      <c r="F222" s="80" t="s">
        <v>454</v>
      </c>
      <c r="G222" s="65">
        <v>13</v>
      </c>
      <c r="H222" s="357">
        <v>13</v>
      </c>
      <c r="I222" s="357"/>
      <c r="J222" s="357"/>
    </row>
    <row r="223" spans="1:10" ht="28.5">
      <c r="A223" s="181" t="s">
        <v>355</v>
      </c>
      <c r="B223" s="80"/>
      <c r="C223" s="80" t="s">
        <v>488</v>
      </c>
      <c r="D223" s="80" t="s">
        <v>541</v>
      </c>
      <c r="E223" s="80" t="s">
        <v>321</v>
      </c>
      <c r="F223" s="80"/>
      <c r="G223" s="157">
        <f>G224</f>
        <v>260</v>
      </c>
      <c r="H223" s="365">
        <f>H224</f>
        <v>260</v>
      </c>
      <c r="I223" s="365">
        <f>I224</f>
        <v>260</v>
      </c>
      <c r="J223" s="365">
        <f>J224</f>
        <v>0</v>
      </c>
    </row>
    <row r="224" spans="1:10" ht="34.5" customHeight="1">
      <c r="A224" s="80" t="s">
        <v>162</v>
      </c>
      <c r="B224" s="80"/>
      <c r="C224" s="80" t="s">
        <v>488</v>
      </c>
      <c r="D224" s="80" t="s">
        <v>541</v>
      </c>
      <c r="E224" s="80" t="s">
        <v>164</v>
      </c>
      <c r="F224" s="156"/>
      <c r="G224" s="65">
        <f>G225+G226</f>
        <v>260</v>
      </c>
      <c r="H224" s="356">
        <f>H225+H226</f>
        <v>260</v>
      </c>
      <c r="I224" s="356">
        <f>I225+I226</f>
        <v>260</v>
      </c>
      <c r="J224" s="356">
        <f>J225+J226</f>
        <v>0</v>
      </c>
    </row>
    <row r="225" spans="1:10" ht="27">
      <c r="A225" s="80" t="s">
        <v>453</v>
      </c>
      <c r="B225" s="80"/>
      <c r="C225" s="80" t="s">
        <v>488</v>
      </c>
      <c r="D225" s="80" t="s">
        <v>541</v>
      </c>
      <c r="E225" s="80" t="s">
        <v>164</v>
      </c>
      <c r="F225" s="80" t="s">
        <v>454</v>
      </c>
      <c r="G225" s="65">
        <v>260</v>
      </c>
      <c r="H225" s="357">
        <v>260</v>
      </c>
      <c r="I225" s="357">
        <v>260</v>
      </c>
      <c r="J225" s="357"/>
    </row>
    <row r="226" spans="1:10" ht="15">
      <c r="A226" s="88" t="s">
        <v>352</v>
      </c>
      <c r="B226" s="80"/>
      <c r="C226" s="80" t="s">
        <v>488</v>
      </c>
      <c r="D226" s="80" t="s">
        <v>541</v>
      </c>
      <c r="E226" s="80" t="s">
        <v>164</v>
      </c>
      <c r="F226" s="80" t="s">
        <v>353</v>
      </c>
      <c r="G226" s="65"/>
      <c r="H226" s="357"/>
      <c r="I226" s="357"/>
      <c r="J226" s="357"/>
    </row>
    <row r="227" spans="1:10" ht="19.5" customHeight="1">
      <c r="A227" s="154" t="s">
        <v>345</v>
      </c>
      <c r="B227" s="154" t="s">
        <v>496</v>
      </c>
      <c r="C227" s="154" t="s">
        <v>488</v>
      </c>
      <c r="D227" s="154" t="s">
        <v>488</v>
      </c>
      <c r="E227" s="183"/>
      <c r="F227" s="183"/>
      <c r="G227" s="155">
        <f>G228+G234+G242</f>
        <v>5748</v>
      </c>
      <c r="H227" s="155">
        <f>H228+H234+H242+H240</f>
        <v>5878</v>
      </c>
      <c r="I227" s="155">
        <f>I228+I234+I242+I240</f>
        <v>6557</v>
      </c>
      <c r="J227" s="155">
        <f>J228+J234+J242+J240</f>
        <v>7245</v>
      </c>
    </row>
    <row r="228" spans="1:10" ht="55.5" customHeight="1">
      <c r="A228" s="57" t="s">
        <v>512</v>
      </c>
      <c r="B228" s="156"/>
      <c r="C228" s="156" t="s">
        <v>488</v>
      </c>
      <c r="D228" s="156" t="s">
        <v>488</v>
      </c>
      <c r="E228" s="156" t="s">
        <v>310</v>
      </c>
      <c r="F228" s="156"/>
      <c r="G228" s="52">
        <f>G229</f>
        <v>5033</v>
      </c>
      <c r="H228" s="52">
        <f>H229</f>
        <v>5033</v>
      </c>
      <c r="I228" s="52">
        <f>I229</f>
        <v>5742</v>
      </c>
      <c r="J228" s="52">
        <f>J229</f>
        <v>6430</v>
      </c>
    </row>
    <row r="229" spans="1:10" ht="40.5">
      <c r="A229" s="164" t="s">
        <v>107</v>
      </c>
      <c r="B229" s="156"/>
      <c r="C229" s="80" t="s">
        <v>488</v>
      </c>
      <c r="D229" s="80" t="s">
        <v>488</v>
      </c>
      <c r="E229" s="80" t="s">
        <v>165</v>
      </c>
      <c r="F229" s="80"/>
      <c r="G229" s="65">
        <f>G230+G231+G232+G233</f>
        <v>5033</v>
      </c>
      <c r="H229" s="65">
        <f>H230+H231+H232+H233</f>
        <v>5033</v>
      </c>
      <c r="I229" s="65">
        <f>I230+I231+I232+I233</f>
        <v>5742</v>
      </c>
      <c r="J229" s="65">
        <f>J230+J231+J232+J233</f>
        <v>6430</v>
      </c>
    </row>
    <row r="230" spans="1:10" ht="54.75">
      <c r="A230" s="222" t="s">
        <v>546</v>
      </c>
      <c r="B230" s="84" t="s">
        <v>496</v>
      </c>
      <c r="C230" s="194" t="s">
        <v>488</v>
      </c>
      <c r="D230" s="194" t="s">
        <v>488</v>
      </c>
      <c r="E230" s="80" t="s">
        <v>165</v>
      </c>
      <c r="F230" s="194" t="s">
        <v>354</v>
      </c>
      <c r="G230" s="280">
        <v>956</v>
      </c>
      <c r="H230" s="223">
        <v>956</v>
      </c>
      <c r="I230" s="223">
        <v>1013</v>
      </c>
      <c r="J230" s="223">
        <v>1050</v>
      </c>
    </row>
    <row r="231" spans="1:10" ht="33" customHeight="1">
      <c r="A231" s="164" t="s">
        <v>453</v>
      </c>
      <c r="B231" s="80" t="s">
        <v>496</v>
      </c>
      <c r="C231" s="80" t="s">
        <v>488</v>
      </c>
      <c r="D231" s="80" t="s">
        <v>488</v>
      </c>
      <c r="E231" s="80" t="s">
        <v>165</v>
      </c>
      <c r="F231" s="80" t="s">
        <v>454</v>
      </c>
      <c r="G231" s="66">
        <v>3293</v>
      </c>
      <c r="H231" s="178">
        <v>3293</v>
      </c>
      <c r="I231" s="178">
        <v>3884</v>
      </c>
      <c r="J231" s="178">
        <v>4495</v>
      </c>
    </row>
    <row r="232" spans="1:10" ht="33" customHeight="1">
      <c r="A232" s="164" t="s">
        <v>363</v>
      </c>
      <c r="B232" s="80"/>
      <c r="C232" s="80" t="s">
        <v>488</v>
      </c>
      <c r="D232" s="80" t="s">
        <v>488</v>
      </c>
      <c r="E232" s="80" t="s">
        <v>165</v>
      </c>
      <c r="F232" s="80" t="s">
        <v>351</v>
      </c>
      <c r="G232" s="66">
        <v>749</v>
      </c>
      <c r="H232" s="178">
        <v>749</v>
      </c>
      <c r="I232" s="178">
        <v>810</v>
      </c>
      <c r="J232" s="178">
        <v>850</v>
      </c>
    </row>
    <row r="233" spans="1:10" ht="18.75" customHeight="1">
      <c r="A233" s="80" t="s">
        <v>352</v>
      </c>
      <c r="B233" s="80" t="s">
        <v>496</v>
      </c>
      <c r="C233" s="80" t="s">
        <v>488</v>
      </c>
      <c r="D233" s="80" t="s">
        <v>488</v>
      </c>
      <c r="E233" s="80" t="s">
        <v>165</v>
      </c>
      <c r="F233" s="80" t="s">
        <v>353</v>
      </c>
      <c r="G233" s="66">
        <v>35</v>
      </c>
      <c r="H233" s="178">
        <v>35</v>
      </c>
      <c r="I233" s="178">
        <v>35</v>
      </c>
      <c r="J233" s="178">
        <v>35</v>
      </c>
    </row>
    <row r="234" spans="1:10" ht="54.75" customHeight="1">
      <c r="A234" s="81" t="s">
        <v>56</v>
      </c>
      <c r="B234" s="80"/>
      <c r="C234" s="80" t="s">
        <v>148</v>
      </c>
      <c r="D234" s="80" t="s">
        <v>488</v>
      </c>
      <c r="E234" s="80" t="s">
        <v>53</v>
      </c>
      <c r="F234" s="80"/>
      <c r="G234" s="82">
        <f>G235</f>
        <v>675</v>
      </c>
      <c r="H234" s="82">
        <f aca="true" t="shared" si="36" ref="H234:J235">H235</f>
        <v>675</v>
      </c>
      <c r="I234" s="82">
        <f t="shared" si="36"/>
        <v>675</v>
      </c>
      <c r="J234" s="82">
        <f t="shared" si="36"/>
        <v>675</v>
      </c>
    </row>
    <row r="235" spans="1:10" ht="28.5">
      <c r="A235" s="181" t="s">
        <v>108</v>
      </c>
      <c r="B235" s="80"/>
      <c r="C235" s="81" t="s">
        <v>488</v>
      </c>
      <c r="D235" s="81" t="s">
        <v>488</v>
      </c>
      <c r="E235" s="81" t="s">
        <v>54</v>
      </c>
      <c r="F235" s="81"/>
      <c r="G235" s="65">
        <f>G236</f>
        <v>675</v>
      </c>
      <c r="H235" s="65">
        <f t="shared" si="36"/>
        <v>675</v>
      </c>
      <c r="I235" s="65">
        <f t="shared" si="36"/>
        <v>675</v>
      </c>
      <c r="J235" s="65">
        <f t="shared" si="36"/>
        <v>675</v>
      </c>
    </row>
    <row r="236" spans="1:10" ht="27">
      <c r="A236" s="80" t="s">
        <v>162</v>
      </c>
      <c r="B236" s="80"/>
      <c r="C236" s="80" t="s">
        <v>488</v>
      </c>
      <c r="D236" s="80" t="s">
        <v>488</v>
      </c>
      <c r="E236" s="80" t="s">
        <v>55</v>
      </c>
      <c r="F236" s="80"/>
      <c r="G236" s="65">
        <f>G237+G238+G239</f>
        <v>675</v>
      </c>
      <c r="H236" s="65">
        <f>H237+H238+H239</f>
        <v>675</v>
      </c>
      <c r="I236" s="65">
        <f>I237+I238+I239</f>
        <v>675</v>
      </c>
      <c r="J236" s="65">
        <f>J237+J238+J239</f>
        <v>675</v>
      </c>
    </row>
    <row r="237" spans="1:10" ht="54.75">
      <c r="A237" s="222" t="s">
        <v>546</v>
      </c>
      <c r="B237" s="80"/>
      <c r="C237" s="80" t="s">
        <v>488</v>
      </c>
      <c r="D237" s="80" t="s">
        <v>488</v>
      </c>
      <c r="E237" s="80" t="s">
        <v>55</v>
      </c>
      <c r="F237" s="80" t="s">
        <v>354</v>
      </c>
      <c r="G237" s="65">
        <v>390</v>
      </c>
      <c r="H237" s="65">
        <v>390</v>
      </c>
      <c r="I237" s="65">
        <v>390</v>
      </c>
      <c r="J237" s="65">
        <v>390</v>
      </c>
    </row>
    <row r="238" spans="1:10" ht="27">
      <c r="A238" s="164" t="s">
        <v>364</v>
      </c>
      <c r="B238" s="80"/>
      <c r="C238" s="80" t="s">
        <v>488</v>
      </c>
      <c r="D238" s="80" t="s">
        <v>488</v>
      </c>
      <c r="E238" s="80" t="s">
        <v>55</v>
      </c>
      <c r="F238" s="80" t="s">
        <v>454</v>
      </c>
      <c r="G238" s="65">
        <v>250</v>
      </c>
      <c r="H238" s="65">
        <v>250</v>
      </c>
      <c r="I238" s="65">
        <v>250</v>
      </c>
      <c r="J238" s="65">
        <v>250</v>
      </c>
    </row>
    <row r="239" spans="1:10" ht="15">
      <c r="A239" s="85" t="s">
        <v>352</v>
      </c>
      <c r="B239" s="85"/>
      <c r="C239" s="85" t="s">
        <v>488</v>
      </c>
      <c r="D239" s="85" t="s">
        <v>488</v>
      </c>
      <c r="E239" s="85" t="s">
        <v>55</v>
      </c>
      <c r="F239" s="85" t="s">
        <v>353</v>
      </c>
      <c r="G239" s="64">
        <v>35</v>
      </c>
      <c r="H239" s="64">
        <v>35</v>
      </c>
      <c r="I239" s="64">
        <v>35</v>
      </c>
      <c r="J239" s="64">
        <v>35</v>
      </c>
    </row>
    <row r="240" spans="1:10" ht="33.75" customHeight="1">
      <c r="A240" s="101" t="s">
        <v>196</v>
      </c>
      <c r="B240" s="101"/>
      <c r="C240" s="101" t="s">
        <v>488</v>
      </c>
      <c r="D240" s="101" t="s">
        <v>488</v>
      </c>
      <c r="E240" s="101" t="s">
        <v>84</v>
      </c>
      <c r="F240" s="101"/>
      <c r="G240" s="63">
        <f>G241</f>
        <v>130</v>
      </c>
      <c r="H240" s="384">
        <f>H241</f>
        <v>130</v>
      </c>
      <c r="I240" s="384">
        <f>I241</f>
        <v>140</v>
      </c>
      <c r="J240" s="384">
        <f>J241</f>
        <v>140</v>
      </c>
    </row>
    <row r="241" spans="1:10" ht="27">
      <c r="A241" s="164" t="s">
        <v>364</v>
      </c>
      <c r="B241" s="80"/>
      <c r="C241" s="80" t="s">
        <v>148</v>
      </c>
      <c r="D241" s="80" t="s">
        <v>488</v>
      </c>
      <c r="E241" s="80" t="s">
        <v>84</v>
      </c>
      <c r="F241" s="80" t="s">
        <v>454</v>
      </c>
      <c r="G241" s="65">
        <v>130</v>
      </c>
      <c r="H241" s="357">
        <v>130</v>
      </c>
      <c r="I241" s="357">
        <v>140</v>
      </c>
      <c r="J241" s="357">
        <v>140</v>
      </c>
    </row>
    <row r="242" spans="1:10" ht="28.5">
      <c r="A242" s="181" t="s">
        <v>595</v>
      </c>
      <c r="B242" s="80"/>
      <c r="C242" s="81" t="s">
        <v>488</v>
      </c>
      <c r="D242" s="81" t="s">
        <v>488</v>
      </c>
      <c r="E242" s="81" t="s">
        <v>195</v>
      </c>
      <c r="F242" s="81"/>
      <c r="G242" s="52">
        <f>G243</f>
        <v>40</v>
      </c>
      <c r="H242" s="355">
        <f aca="true" t="shared" si="37" ref="H242:J243">H243</f>
        <v>40</v>
      </c>
      <c r="I242" s="355">
        <f t="shared" si="37"/>
        <v>0</v>
      </c>
      <c r="J242" s="355">
        <f t="shared" si="37"/>
        <v>0</v>
      </c>
    </row>
    <row r="243" spans="1:10" ht="27.75" customHeight="1">
      <c r="A243" s="85" t="s">
        <v>196</v>
      </c>
      <c r="B243" s="80"/>
      <c r="C243" s="80" t="s">
        <v>488</v>
      </c>
      <c r="D243" s="80" t="s">
        <v>488</v>
      </c>
      <c r="E243" s="80" t="s">
        <v>168</v>
      </c>
      <c r="F243" s="80"/>
      <c r="G243" s="65">
        <f>G244</f>
        <v>40</v>
      </c>
      <c r="H243" s="356">
        <f t="shared" si="37"/>
        <v>40</v>
      </c>
      <c r="I243" s="356">
        <f t="shared" si="37"/>
        <v>0</v>
      </c>
      <c r="J243" s="356">
        <f t="shared" si="37"/>
        <v>0</v>
      </c>
    </row>
    <row r="244" spans="1:10" ht="27">
      <c r="A244" s="164" t="s">
        <v>364</v>
      </c>
      <c r="B244" s="80"/>
      <c r="C244" s="80" t="s">
        <v>488</v>
      </c>
      <c r="D244" s="80" t="s">
        <v>488</v>
      </c>
      <c r="E244" s="80" t="s">
        <v>169</v>
      </c>
      <c r="F244" s="80" t="s">
        <v>454</v>
      </c>
      <c r="G244" s="65">
        <v>40</v>
      </c>
      <c r="H244" s="357">
        <v>40</v>
      </c>
      <c r="I244" s="357"/>
      <c r="J244" s="357"/>
    </row>
    <row r="245" spans="1:10" ht="26.25" customHeight="1">
      <c r="A245" s="154" t="s">
        <v>480</v>
      </c>
      <c r="B245" s="154" t="s">
        <v>347</v>
      </c>
      <c r="C245" s="154" t="s">
        <v>488</v>
      </c>
      <c r="D245" s="154" t="s">
        <v>490</v>
      </c>
      <c r="E245" s="177"/>
      <c r="F245" s="177"/>
      <c r="G245" s="155">
        <f>G246+G252+G256</f>
        <v>6271</v>
      </c>
      <c r="H245" s="368">
        <f>H246+H252+H256</f>
        <v>6271</v>
      </c>
      <c r="I245" s="368">
        <f>I246+I252+I256</f>
        <v>6289</v>
      </c>
      <c r="J245" s="368">
        <f>J246+J252+J256</f>
        <v>6306</v>
      </c>
    </row>
    <row r="246" spans="1:10" ht="39.75" customHeight="1">
      <c r="A246" s="81" t="s">
        <v>56</v>
      </c>
      <c r="B246" s="80"/>
      <c r="C246" s="80" t="s">
        <v>148</v>
      </c>
      <c r="D246" s="80" t="s">
        <v>490</v>
      </c>
      <c r="E246" s="80" t="s">
        <v>53</v>
      </c>
      <c r="F246" s="80"/>
      <c r="G246" s="65">
        <f>G247</f>
        <v>5931</v>
      </c>
      <c r="H246" s="356">
        <f aca="true" t="shared" si="38" ref="H246:J247">H247</f>
        <v>5931</v>
      </c>
      <c r="I246" s="356">
        <f t="shared" si="38"/>
        <v>5931</v>
      </c>
      <c r="J246" s="356">
        <f t="shared" si="38"/>
        <v>5931</v>
      </c>
    </row>
    <row r="247" spans="1:10" ht="28.5">
      <c r="A247" s="181" t="s">
        <v>108</v>
      </c>
      <c r="B247" s="80"/>
      <c r="C247" s="80" t="s">
        <v>488</v>
      </c>
      <c r="D247" s="80" t="s">
        <v>490</v>
      </c>
      <c r="E247" s="80" t="s">
        <v>54</v>
      </c>
      <c r="F247" s="80"/>
      <c r="G247" s="65">
        <f>G248</f>
        <v>5931</v>
      </c>
      <c r="H247" s="356">
        <f t="shared" si="38"/>
        <v>5931</v>
      </c>
      <c r="I247" s="356">
        <f t="shared" si="38"/>
        <v>5931</v>
      </c>
      <c r="J247" s="356">
        <f t="shared" si="38"/>
        <v>5931</v>
      </c>
    </row>
    <row r="248" spans="1:10" ht="34.5" customHeight="1">
      <c r="A248" s="80" t="s">
        <v>162</v>
      </c>
      <c r="B248" s="80"/>
      <c r="C248" s="80" t="s">
        <v>488</v>
      </c>
      <c r="D248" s="80" t="s">
        <v>490</v>
      </c>
      <c r="E248" s="80" t="s">
        <v>55</v>
      </c>
      <c r="F248" s="80"/>
      <c r="G248" s="65">
        <f>G249+G250+G251</f>
        <v>5931</v>
      </c>
      <c r="H248" s="356">
        <f>H249+H250+H251</f>
        <v>5931</v>
      </c>
      <c r="I248" s="356">
        <f>I249+I250+I251</f>
        <v>5931</v>
      </c>
      <c r="J248" s="356">
        <f>J249+J250+J251</f>
        <v>5931</v>
      </c>
    </row>
    <row r="249" spans="1:10" ht="54.75">
      <c r="A249" s="222" t="s">
        <v>546</v>
      </c>
      <c r="B249" s="80"/>
      <c r="C249" s="80" t="s">
        <v>488</v>
      </c>
      <c r="D249" s="80" t="s">
        <v>490</v>
      </c>
      <c r="E249" s="80" t="s">
        <v>55</v>
      </c>
      <c r="F249" s="80" t="s">
        <v>354</v>
      </c>
      <c r="G249" s="65">
        <v>5480</v>
      </c>
      <c r="H249" s="356">
        <v>5480</v>
      </c>
      <c r="I249" s="356">
        <v>5480</v>
      </c>
      <c r="J249" s="356">
        <v>5480</v>
      </c>
    </row>
    <row r="250" spans="1:10" ht="27">
      <c r="A250" s="164" t="s">
        <v>364</v>
      </c>
      <c r="B250" s="80"/>
      <c r="C250" s="80" t="s">
        <v>488</v>
      </c>
      <c r="D250" s="80" t="s">
        <v>490</v>
      </c>
      <c r="E250" s="80" t="s">
        <v>55</v>
      </c>
      <c r="F250" s="80" t="s">
        <v>454</v>
      </c>
      <c r="G250" s="65">
        <v>446</v>
      </c>
      <c r="H250" s="356">
        <v>446</v>
      </c>
      <c r="I250" s="356">
        <v>446</v>
      </c>
      <c r="J250" s="356">
        <v>446</v>
      </c>
    </row>
    <row r="251" spans="1:10" ht="24" customHeight="1">
      <c r="A251" s="85" t="s">
        <v>352</v>
      </c>
      <c r="B251" s="80"/>
      <c r="C251" s="80" t="s">
        <v>488</v>
      </c>
      <c r="D251" s="80" t="s">
        <v>490</v>
      </c>
      <c r="E251" s="80" t="s">
        <v>55</v>
      </c>
      <c r="F251" s="80" t="s">
        <v>353</v>
      </c>
      <c r="G251" s="65">
        <v>5</v>
      </c>
      <c r="H251" s="356">
        <v>5</v>
      </c>
      <c r="I251" s="356">
        <v>5</v>
      </c>
      <c r="J251" s="356">
        <v>5</v>
      </c>
    </row>
    <row r="252" spans="1:10" ht="34.5" customHeight="1" hidden="1">
      <c r="A252" s="86" t="s">
        <v>274</v>
      </c>
      <c r="B252" s="57"/>
      <c r="C252" s="81" t="s">
        <v>488</v>
      </c>
      <c r="D252" s="81" t="s">
        <v>490</v>
      </c>
      <c r="E252" s="57" t="s">
        <v>185</v>
      </c>
      <c r="F252" s="87"/>
      <c r="G252" s="75">
        <f>G253</f>
        <v>0</v>
      </c>
      <c r="H252" s="356">
        <f aca="true" t="shared" si="39" ref="H252:J254">H253</f>
        <v>0</v>
      </c>
      <c r="I252" s="356">
        <f t="shared" si="39"/>
        <v>0</v>
      </c>
      <c r="J252" s="356">
        <f t="shared" si="39"/>
        <v>0</v>
      </c>
    </row>
    <row r="253" spans="1:10" ht="94.5" customHeight="1" hidden="1">
      <c r="A253" s="88" t="s">
        <v>275</v>
      </c>
      <c r="B253" s="101"/>
      <c r="C253" s="80" t="s">
        <v>488</v>
      </c>
      <c r="D253" s="80" t="s">
        <v>490</v>
      </c>
      <c r="E253" s="85" t="s">
        <v>197</v>
      </c>
      <c r="F253" s="87"/>
      <c r="G253" s="75">
        <f>G254</f>
        <v>0</v>
      </c>
      <c r="H253" s="356">
        <f t="shared" si="39"/>
        <v>0</v>
      </c>
      <c r="I253" s="356">
        <f t="shared" si="39"/>
        <v>0</v>
      </c>
      <c r="J253" s="356">
        <f t="shared" si="39"/>
        <v>0</v>
      </c>
    </row>
    <row r="254" spans="1:10" ht="113.25" customHeight="1" hidden="1">
      <c r="A254" s="370" t="s">
        <v>276</v>
      </c>
      <c r="B254" s="74"/>
      <c r="C254" s="74" t="s">
        <v>488</v>
      </c>
      <c r="D254" s="74" t="s">
        <v>490</v>
      </c>
      <c r="E254" s="74" t="s">
        <v>277</v>
      </c>
      <c r="F254" s="74"/>
      <c r="G254" s="75">
        <f>G255</f>
        <v>0</v>
      </c>
      <c r="H254" s="356">
        <f t="shared" si="39"/>
        <v>0</v>
      </c>
      <c r="I254" s="356">
        <f t="shared" si="39"/>
        <v>0</v>
      </c>
      <c r="J254" s="356">
        <f t="shared" si="39"/>
        <v>0</v>
      </c>
    </row>
    <row r="255" spans="1:10" ht="58.5" customHeight="1" hidden="1">
      <c r="A255" s="222" t="s">
        <v>546</v>
      </c>
      <c r="B255" s="74"/>
      <c r="C255" s="74" t="s">
        <v>488</v>
      </c>
      <c r="D255" s="74" t="s">
        <v>490</v>
      </c>
      <c r="E255" s="74" t="s">
        <v>277</v>
      </c>
      <c r="F255" s="74" t="s">
        <v>354</v>
      </c>
      <c r="G255" s="75"/>
      <c r="H255" s="369"/>
      <c r="I255" s="369"/>
      <c r="J255" s="369"/>
    </row>
    <row r="256" spans="1:10" ht="58.5" customHeight="1">
      <c r="A256" s="185" t="s">
        <v>285</v>
      </c>
      <c r="B256" s="185"/>
      <c r="C256" s="74" t="s">
        <v>488</v>
      </c>
      <c r="D256" s="74" t="s">
        <v>490</v>
      </c>
      <c r="E256" s="186" t="s">
        <v>320</v>
      </c>
      <c r="F256" s="185"/>
      <c r="G256" s="187">
        <f>G257</f>
        <v>340</v>
      </c>
      <c r="H256" s="355">
        <f aca="true" t="shared" si="40" ref="H256:J257">H257</f>
        <v>340</v>
      </c>
      <c r="I256" s="355">
        <f t="shared" si="40"/>
        <v>358</v>
      </c>
      <c r="J256" s="355">
        <f t="shared" si="40"/>
        <v>375</v>
      </c>
    </row>
    <row r="257" spans="1:10" ht="33" customHeight="1">
      <c r="A257" s="94" t="s">
        <v>270</v>
      </c>
      <c r="B257" s="76"/>
      <c r="C257" s="74" t="s">
        <v>488</v>
      </c>
      <c r="D257" s="74" t="s">
        <v>490</v>
      </c>
      <c r="E257" s="76" t="s">
        <v>63</v>
      </c>
      <c r="F257" s="76"/>
      <c r="G257" s="171">
        <f>G258</f>
        <v>340</v>
      </c>
      <c r="H257" s="362">
        <f t="shared" si="40"/>
        <v>340</v>
      </c>
      <c r="I257" s="362">
        <f t="shared" si="40"/>
        <v>358</v>
      </c>
      <c r="J257" s="362">
        <f t="shared" si="40"/>
        <v>375</v>
      </c>
    </row>
    <row r="258" spans="1:10" ht="40.5" customHeight="1">
      <c r="A258" s="76" t="s">
        <v>453</v>
      </c>
      <c r="B258" s="172"/>
      <c r="C258" s="74" t="s">
        <v>488</v>
      </c>
      <c r="D258" s="74" t="s">
        <v>490</v>
      </c>
      <c r="E258" s="76" t="s">
        <v>63</v>
      </c>
      <c r="F258" s="76" t="s">
        <v>454</v>
      </c>
      <c r="G258" s="171">
        <v>340</v>
      </c>
      <c r="H258" s="357">
        <v>340</v>
      </c>
      <c r="I258" s="357">
        <v>358</v>
      </c>
      <c r="J258" s="357">
        <v>375</v>
      </c>
    </row>
    <row r="259" spans="1:10" ht="20.25" customHeight="1">
      <c r="A259" s="83" t="s">
        <v>284</v>
      </c>
      <c r="B259" s="145" t="s">
        <v>348</v>
      </c>
      <c r="C259" s="145" t="s">
        <v>491</v>
      </c>
      <c r="D259" s="216"/>
      <c r="E259" s="216"/>
      <c r="F259" s="216"/>
      <c r="G259" s="282">
        <f>G260+G288</f>
        <v>15990</v>
      </c>
      <c r="H259" s="282">
        <f>H260+H288</f>
        <v>15967.276</v>
      </c>
      <c r="I259" s="282">
        <f>I260+I288</f>
        <v>15909.276</v>
      </c>
      <c r="J259" s="282">
        <f>J260+J288</f>
        <v>14224.276</v>
      </c>
    </row>
    <row r="260" spans="1:10" ht="16.5" customHeight="1">
      <c r="A260" s="183" t="s">
        <v>481</v>
      </c>
      <c r="B260" s="183" t="s">
        <v>348</v>
      </c>
      <c r="C260" s="183" t="s">
        <v>491</v>
      </c>
      <c r="D260" s="183" t="s">
        <v>540</v>
      </c>
      <c r="E260" s="183"/>
      <c r="F260" s="183"/>
      <c r="G260" s="184">
        <f>G261+G272+G275+G279+G282+G285</f>
        <v>12524</v>
      </c>
      <c r="H260" s="184">
        <f>H261+H272+H275+H279+H282+H285</f>
        <v>12477</v>
      </c>
      <c r="I260" s="184">
        <f>I261+I272+I275+I279+I282+I285</f>
        <v>12419</v>
      </c>
      <c r="J260" s="184">
        <f>J261+J272+J275+J279+J282+J285</f>
        <v>10868</v>
      </c>
    </row>
    <row r="261" spans="1:10" ht="21.75" customHeight="1">
      <c r="A261" s="81" t="s">
        <v>87</v>
      </c>
      <c r="B261" s="183"/>
      <c r="C261" s="183" t="s">
        <v>491</v>
      </c>
      <c r="D261" s="183" t="s">
        <v>540</v>
      </c>
      <c r="E261" s="183" t="s">
        <v>167</v>
      </c>
      <c r="F261" s="183"/>
      <c r="G261" s="184">
        <f>G262+G267</f>
        <v>10865</v>
      </c>
      <c r="H261" s="184">
        <f>H262+H267</f>
        <v>10818</v>
      </c>
      <c r="I261" s="184">
        <f>I262+I267</f>
        <v>10818</v>
      </c>
      <c r="J261" s="184">
        <f>J262+J267</f>
        <v>10818</v>
      </c>
    </row>
    <row r="262" spans="1:10" ht="33" customHeight="1">
      <c r="A262" s="42" t="s">
        <v>23</v>
      </c>
      <c r="B262" s="17"/>
      <c r="C262" s="17" t="s">
        <v>170</v>
      </c>
      <c r="D262" s="17" t="s">
        <v>540</v>
      </c>
      <c r="E262" s="17" t="s">
        <v>171</v>
      </c>
      <c r="F262" s="183"/>
      <c r="G262" s="65">
        <f>G263</f>
        <v>7227</v>
      </c>
      <c r="H262" s="356">
        <f>H263</f>
        <v>7227</v>
      </c>
      <c r="I262" s="356">
        <f>I263</f>
        <v>7227</v>
      </c>
      <c r="J262" s="356">
        <f>J263</f>
        <v>7227</v>
      </c>
    </row>
    <row r="263" spans="1:10" ht="36" customHeight="1">
      <c r="A263" s="80" t="s">
        <v>162</v>
      </c>
      <c r="B263" s="183"/>
      <c r="C263" s="17" t="s">
        <v>491</v>
      </c>
      <c r="D263" s="17" t="s">
        <v>540</v>
      </c>
      <c r="E263" s="17" t="s">
        <v>356</v>
      </c>
      <c r="F263" s="17"/>
      <c r="G263" s="65">
        <f>G264+G265+G266</f>
        <v>7227</v>
      </c>
      <c r="H263" s="356">
        <f>H264+H265+H266</f>
        <v>7227</v>
      </c>
      <c r="I263" s="356">
        <f>I264+I265+I266</f>
        <v>7227</v>
      </c>
      <c r="J263" s="356">
        <f>J264+J265+J266</f>
        <v>7227</v>
      </c>
    </row>
    <row r="264" spans="1:10" ht="54.75">
      <c r="A264" s="222" t="s">
        <v>546</v>
      </c>
      <c r="B264" s="183"/>
      <c r="C264" s="17" t="s">
        <v>491</v>
      </c>
      <c r="D264" s="17" t="s">
        <v>540</v>
      </c>
      <c r="E264" s="17" t="s">
        <v>356</v>
      </c>
      <c r="F264" s="17" t="s">
        <v>354</v>
      </c>
      <c r="G264" s="65">
        <v>6298</v>
      </c>
      <c r="H264" s="356">
        <v>6298</v>
      </c>
      <c r="I264" s="356">
        <v>6298</v>
      </c>
      <c r="J264" s="356">
        <v>6298</v>
      </c>
    </row>
    <row r="265" spans="1:10" ht="27">
      <c r="A265" s="164" t="s">
        <v>364</v>
      </c>
      <c r="B265" s="183"/>
      <c r="C265" s="17" t="s">
        <v>491</v>
      </c>
      <c r="D265" s="17" t="s">
        <v>540</v>
      </c>
      <c r="E265" s="17" t="s">
        <v>356</v>
      </c>
      <c r="F265" s="17" t="s">
        <v>454</v>
      </c>
      <c r="G265" s="65">
        <v>814</v>
      </c>
      <c r="H265" s="356">
        <v>814</v>
      </c>
      <c r="I265" s="356">
        <v>814</v>
      </c>
      <c r="J265" s="356">
        <v>814</v>
      </c>
    </row>
    <row r="266" spans="1:10" ht="15">
      <c r="A266" s="85" t="s">
        <v>352</v>
      </c>
      <c r="B266" s="183"/>
      <c r="C266" s="17" t="s">
        <v>491</v>
      </c>
      <c r="D266" s="17" t="s">
        <v>540</v>
      </c>
      <c r="E266" s="17" t="s">
        <v>356</v>
      </c>
      <c r="F266" s="17" t="s">
        <v>353</v>
      </c>
      <c r="G266" s="65">
        <v>115</v>
      </c>
      <c r="H266" s="356">
        <v>115</v>
      </c>
      <c r="I266" s="356">
        <v>115</v>
      </c>
      <c r="J266" s="356">
        <v>115</v>
      </c>
    </row>
    <row r="267" spans="1:10" ht="15" customHeight="1">
      <c r="A267" s="80" t="s">
        <v>482</v>
      </c>
      <c r="B267" s="42"/>
      <c r="C267" s="42" t="s">
        <v>491</v>
      </c>
      <c r="D267" s="42" t="s">
        <v>540</v>
      </c>
      <c r="E267" s="42" t="s">
        <v>172</v>
      </c>
      <c r="F267" s="42"/>
      <c r="G267" s="64">
        <f>G268</f>
        <v>3638</v>
      </c>
      <c r="H267" s="364">
        <f>H268</f>
        <v>3591</v>
      </c>
      <c r="I267" s="364">
        <f>I268</f>
        <v>3591</v>
      </c>
      <c r="J267" s="364">
        <f>J268</f>
        <v>3591</v>
      </c>
    </row>
    <row r="268" spans="1:10" ht="37.5" customHeight="1">
      <c r="A268" s="80" t="s">
        <v>162</v>
      </c>
      <c r="B268" s="183"/>
      <c r="C268" s="17" t="s">
        <v>491</v>
      </c>
      <c r="D268" s="17" t="s">
        <v>540</v>
      </c>
      <c r="E268" s="17" t="s">
        <v>173</v>
      </c>
      <c r="F268" s="17"/>
      <c r="G268" s="65">
        <f>G269+G270+G271</f>
        <v>3638</v>
      </c>
      <c r="H268" s="356">
        <f>H269+H270+H271</f>
        <v>3591</v>
      </c>
      <c r="I268" s="356">
        <f>I269+I270+I271</f>
        <v>3591</v>
      </c>
      <c r="J268" s="356">
        <f>J269+J270+J271</f>
        <v>3591</v>
      </c>
    </row>
    <row r="269" spans="1:10" ht="54.75">
      <c r="A269" s="222" t="s">
        <v>546</v>
      </c>
      <c r="B269" s="183"/>
      <c r="C269" s="17" t="s">
        <v>491</v>
      </c>
      <c r="D269" s="17" t="s">
        <v>540</v>
      </c>
      <c r="E269" s="17" t="s">
        <v>173</v>
      </c>
      <c r="F269" s="17" t="s">
        <v>354</v>
      </c>
      <c r="G269" s="65">
        <v>3158</v>
      </c>
      <c r="H269" s="356">
        <v>3263</v>
      </c>
      <c r="I269" s="356">
        <v>3263</v>
      </c>
      <c r="J269" s="356">
        <v>3263</v>
      </c>
    </row>
    <row r="270" spans="1:10" ht="27">
      <c r="A270" s="164" t="s">
        <v>364</v>
      </c>
      <c r="B270" s="183"/>
      <c r="C270" s="17" t="s">
        <v>491</v>
      </c>
      <c r="D270" s="17" t="s">
        <v>540</v>
      </c>
      <c r="E270" s="17" t="s">
        <v>173</v>
      </c>
      <c r="F270" s="17" t="s">
        <v>454</v>
      </c>
      <c r="G270" s="65">
        <v>431</v>
      </c>
      <c r="H270" s="356">
        <v>279</v>
      </c>
      <c r="I270" s="356">
        <v>279</v>
      </c>
      <c r="J270" s="356">
        <v>279</v>
      </c>
    </row>
    <row r="271" spans="1:10" ht="15">
      <c r="A271" s="42" t="s">
        <v>352</v>
      </c>
      <c r="B271" s="183"/>
      <c r="C271" s="17" t="s">
        <v>491</v>
      </c>
      <c r="D271" s="17" t="s">
        <v>540</v>
      </c>
      <c r="E271" s="17" t="s">
        <v>173</v>
      </c>
      <c r="F271" s="17" t="s">
        <v>353</v>
      </c>
      <c r="G271" s="65">
        <v>49</v>
      </c>
      <c r="H271" s="356">
        <v>49</v>
      </c>
      <c r="I271" s="356">
        <v>49</v>
      </c>
      <c r="J271" s="356">
        <v>49</v>
      </c>
    </row>
    <row r="272" spans="1:10" ht="33" customHeight="1">
      <c r="A272" s="146" t="s">
        <v>355</v>
      </c>
      <c r="B272" s="43" t="s">
        <v>348</v>
      </c>
      <c r="C272" s="43" t="s">
        <v>491</v>
      </c>
      <c r="D272" s="43" t="s">
        <v>540</v>
      </c>
      <c r="E272" s="43" t="s">
        <v>321</v>
      </c>
      <c r="F272" s="43"/>
      <c r="G272" s="184">
        <f>G273+G274</f>
        <v>1528</v>
      </c>
      <c r="H272" s="151">
        <f>H273+H274</f>
        <v>1528</v>
      </c>
      <c r="I272" s="151">
        <f>I273+I274</f>
        <v>1550</v>
      </c>
      <c r="J272" s="151">
        <f>J273+J274</f>
        <v>0</v>
      </c>
    </row>
    <row r="273" spans="1:10" ht="54">
      <c r="A273" s="17" t="s">
        <v>395</v>
      </c>
      <c r="B273" s="17" t="s">
        <v>348</v>
      </c>
      <c r="C273" s="17" t="s">
        <v>491</v>
      </c>
      <c r="D273" s="17" t="s">
        <v>540</v>
      </c>
      <c r="E273" s="17" t="s">
        <v>164</v>
      </c>
      <c r="F273" s="17" t="s">
        <v>354</v>
      </c>
      <c r="G273" s="65">
        <v>25</v>
      </c>
      <c r="H273" s="356">
        <v>25</v>
      </c>
      <c r="I273" s="356">
        <v>25</v>
      </c>
      <c r="J273" s="357"/>
    </row>
    <row r="274" spans="1:10" ht="29.25" customHeight="1">
      <c r="A274" s="164" t="s">
        <v>453</v>
      </c>
      <c r="B274" s="17" t="s">
        <v>348</v>
      </c>
      <c r="C274" s="17" t="s">
        <v>491</v>
      </c>
      <c r="D274" s="17" t="s">
        <v>540</v>
      </c>
      <c r="E274" s="17" t="s">
        <v>164</v>
      </c>
      <c r="F274" s="17" t="s">
        <v>454</v>
      </c>
      <c r="G274" s="65">
        <v>1503</v>
      </c>
      <c r="H274" s="356">
        <v>1503</v>
      </c>
      <c r="I274" s="356">
        <v>1525</v>
      </c>
      <c r="J274" s="357"/>
    </row>
    <row r="275" spans="1:10" ht="16.5" customHeight="1">
      <c r="A275" s="185" t="s">
        <v>269</v>
      </c>
      <c r="B275" s="185" t="s">
        <v>348</v>
      </c>
      <c r="C275" s="185" t="s">
        <v>491</v>
      </c>
      <c r="D275" s="185" t="s">
        <v>540</v>
      </c>
      <c r="E275" s="185" t="s">
        <v>301</v>
      </c>
      <c r="F275" s="185"/>
      <c r="G275" s="187">
        <f>G276</f>
        <v>50</v>
      </c>
      <c r="H275" s="355">
        <f aca="true" t="shared" si="41" ref="H275:J277">H276</f>
        <v>50</v>
      </c>
      <c r="I275" s="355">
        <f t="shared" si="41"/>
        <v>50</v>
      </c>
      <c r="J275" s="355">
        <f t="shared" si="41"/>
        <v>50</v>
      </c>
    </row>
    <row r="276" spans="1:10" ht="31.5" customHeight="1">
      <c r="A276" s="147" t="s">
        <v>413</v>
      </c>
      <c r="B276" s="74" t="s">
        <v>348</v>
      </c>
      <c r="C276" s="74" t="s">
        <v>491</v>
      </c>
      <c r="D276" s="74" t="s">
        <v>540</v>
      </c>
      <c r="E276" s="74" t="s">
        <v>3</v>
      </c>
      <c r="F276" s="74"/>
      <c r="G276" s="75">
        <f>G277</f>
        <v>50</v>
      </c>
      <c r="H276" s="356">
        <f t="shared" si="41"/>
        <v>50</v>
      </c>
      <c r="I276" s="356">
        <f t="shared" si="41"/>
        <v>50</v>
      </c>
      <c r="J276" s="356">
        <f t="shared" si="41"/>
        <v>50</v>
      </c>
    </row>
    <row r="277" spans="1:10" ht="41.25">
      <c r="A277" s="148" t="s">
        <v>416</v>
      </c>
      <c r="B277" s="74" t="s">
        <v>348</v>
      </c>
      <c r="C277" s="74" t="s">
        <v>491</v>
      </c>
      <c r="D277" s="74" t="s">
        <v>540</v>
      </c>
      <c r="E277" s="74" t="s">
        <v>4</v>
      </c>
      <c r="F277" s="74"/>
      <c r="G277" s="75">
        <f>G278</f>
        <v>50</v>
      </c>
      <c r="H277" s="356">
        <f t="shared" si="41"/>
        <v>50</v>
      </c>
      <c r="I277" s="356">
        <f t="shared" si="41"/>
        <v>50</v>
      </c>
      <c r="J277" s="356">
        <f t="shared" si="41"/>
        <v>50</v>
      </c>
    </row>
    <row r="278" spans="1:10" ht="29.25" customHeight="1">
      <c r="A278" s="164" t="s">
        <v>453</v>
      </c>
      <c r="B278" s="74" t="s">
        <v>348</v>
      </c>
      <c r="C278" s="74" t="s">
        <v>491</v>
      </c>
      <c r="D278" s="74" t="s">
        <v>540</v>
      </c>
      <c r="E278" s="74" t="s">
        <v>4</v>
      </c>
      <c r="F278" s="74" t="s">
        <v>454</v>
      </c>
      <c r="G278" s="75">
        <v>50</v>
      </c>
      <c r="H278" s="357">
        <v>50</v>
      </c>
      <c r="I278" s="357">
        <v>50</v>
      </c>
      <c r="J278" s="357">
        <v>50</v>
      </c>
    </row>
    <row r="279" spans="1:10" ht="60.75" customHeight="1">
      <c r="A279" s="263" t="s">
        <v>383</v>
      </c>
      <c r="B279" s="80" t="s">
        <v>348</v>
      </c>
      <c r="C279" s="81" t="s">
        <v>491</v>
      </c>
      <c r="D279" s="81" t="s">
        <v>540</v>
      </c>
      <c r="E279" s="81" t="s">
        <v>194</v>
      </c>
      <c r="F279" s="81"/>
      <c r="G279" s="82">
        <f>G280</f>
        <v>52</v>
      </c>
      <c r="H279" s="377">
        <f aca="true" t="shared" si="42" ref="H279:J280">H280</f>
        <v>52</v>
      </c>
      <c r="I279" s="377">
        <f t="shared" si="42"/>
        <v>0</v>
      </c>
      <c r="J279" s="377">
        <f t="shared" si="42"/>
        <v>0</v>
      </c>
    </row>
    <row r="280" spans="1:10" ht="27">
      <c r="A280" s="80" t="s">
        <v>162</v>
      </c>
      <c r="B280" s="80"/>
      <c r="C280" s="80" t="s">
        <v>491</v>
      </c>
      <c r="D280" s="80" t="s">
        <v>540</v>
      </c>
      <c r="E280" s="80" t="s">
        <v>149</v>
      </c>
      <c r="F280" s="80"/>
      <c r="G280" s="66">
        <f>G281</f>
        <v>52</v>
      </c>
      <c r="H280" s="359">
        <f t="shared" si="42"/>
        <v>52</v>
      </c>
      <c r="I280" s="359">
        <f t="shared" si="42"/>
        <v>0</v>
      </c>
      <c r="J280" s="359">
        <f t="shared" si="42"/>
        <v>0</v>
      </c>
    </row>
    <row r="281" spans="1:10" ht="33" customHeight="1">
      <c r="A281" s="164" t="s">
        <v>453</v>
      </c>
      <c r="B281" s="80" t="s">
        <v>348</v>
      </c>
      <c r="C281" s="80" t="s">
        <v>491</v>
      </c>
      <c r="D281" s="80" t="s">
        <v>540</v>
      </c>
      <c r="E281" s="80" t="s">
        <v>149</v>
      </c>
      <c r="F281" s="80" t="s">
        <v>454</v>
      </c>
      <c r="G281" s="66">
        <v>52</v>
      </c>
      <c r="H281" s="349">
        <v>52</v>
      </c>
      <c r="I281" s="349"/>
      <c r="J281" s="349"/>
    </row>
    <row r="282" spans="1:10" ht="48" customHeight="1">
      <c r="A282" s="81" t="s">
        <v>384</v>
      </c>
      <c r="B282" s="156"/>
      <c r="C282" s="81" t="s">
        <v>491</v>
      </c>
      <c r="D282" s="81" t="s">
        <v>540</v>
      </c>
      <c r="E282" s="81" t="s">
        <v>198</v>
      </c>
      <c r="F282" s="81"/>
      <c r="G282" s="82">
        <f>G283</f>
        <v>26</v>
      </c>
      <c r="H282" s="377">
        <f aca="true" t="shared" si="43" ref="H282:J283">H283</f>
        <v>26</v>
      </c>
      <c r="I282" s="377">
        <f t="shared" si="43"/>
        <v>1</v>
      </c>
      <c r="J282" s="377">
        <f t="shared" si="43"/>
        <v>0</v>
      </c>
    </row>
    <row r="283" spans="1:10" ht="27" customHeight="1">
      <c r="A283" s="80" t="s">
        <v>162</v>
      </c>
      <c r="B283" s="80"/>
      <c r="C283" s="80" t="s">
        <v>491</v>
      </c>
      <c r="D283" s="80" t="s">
        <v>540</v>
      </c>
      <c r="E283" s="87" t="s">
        <v>451</v>
      </c>
      <c r="F283" s="80"/>
      <c r="G283" s="66">
        <f>G284</f>
        <v>26</v>
      </c>
      <c r="H283" s="359">
        <f t="shared" si="43"/>
        <v>26</v>
      </c>
      <c r="I283" s="359">
        <f t="shared" si="43"/>
        <v>1</v>
      </c>
      <c r="J283" s="359">
        <f t="shared" si="43"/>
        <v>0</v>
      </c>
    </row>
    <row r="284" spans="1:10" ht="33" customHeight="1">
      <c r="A284" s="80" t="s">
        <v>453</v>
      </c>
      <c r="B284" s="80"/>
      <c r="C284" s="80" t="s">
        <v>491</v>
      </c>
      <c r="D284" s="80" t="s">
        <v>540</v>
      </c>
      <c r="E284" s="87" t="s">
        <v>451</v>
      </c>
      <c r="F284" s="80" t="s">
        <v>454</v>
      </c>
      <c r="G284" s="66">
        <v>26</v>
      </c>
      <c r="H284" s="349">
        <v>26</v>
      </c>
      <c r="I284" s="349">
        <v>1</v>
      </c>
      <c r="J284" s="349"/>
    </row>
    <row r="285" spans="1:10" ht="57">
      <c r="A285" s="81" t="s">
        <v>509</v>
      </c>
      <c r="B285" s="81"/>
      <c r="C285" s="81" t="s">
        <v>491</v>
      </c>
      <c r="D285" s="81" t="s">
        <v>540</v>
      </c>
      <c r="E285" s="81" t="s">
        <v>319</v>
      </c>
      <c r="F285" s="81"/>
      <c r="G285" s="82">
        <f>G286</f>
        <v>3</v>
      </c>
      <c r="H285" s="377">
        <f aca="true" t="shared" si="44" ref="H285:J286">H286</f>
        <v>3</v>
      </c>
      <c r="I285" s="377">
        <f t="shared" si="44"/>
        <v>0</v>
      </c>
      <c r="J285" s="377">
        <f t="shared" si="44"/>
        <v>0</v>
      </c>
    </row>
    <row r="286" spans="1:10" ht="27">
      <c r="A286" s="80" t="s">
        <v>59</v>
      </c>
      <c r="B286" s="80"/>
      <c r="C286" s="80" t="s">
        <v>491</v>
      </c>
      <c r="D286" s="80" t="s">
        <v>540</v>
      </c>
      <c r="E286" s="87" t="s">
        <v>60</v>
      </c>
      <c r="F286" s="80"/>
      <c r="G286" s="66">
        <f>G287</f>
        <v>3</v>
      </c>
      <c r="H286" s="359">
        <f t="shared" si="44"/>
        <v>3</v>
      </c>
      <c r="I286" s="359">
        <f t="shared" si="44"/>
        <v>0</v>
      </c>
      <c r="J286" s="359">
        <f t="shared" si="44"/>
        <v>0</v>
      </c>
    </row>
    <row r="287" spans="1:10" ht="40.5">
      <c r="A287" s="80" t="s">
        <v>453</v>
      </c>
      <c r="B287" s="80" t="s">
        <v>496</v>
      </c>
      <c r="C287" s="80" t="s">
        <v>491</v>
      </c>
      <c r="D287" s="80" t="s">
        <v>540</v>
      </c>
      <c r="E287" s="87" t="s">
        <v>60</v>
      </c>
      <c r="F287" s="80" t="s">
        <v>454</v>
      </c>
      <c r="G287" s="66">
        <v>3</v>
      </c>
      <c r="H287" s="349">
        <v>3</v>
      </c>
      <c r="I287" s="349"/>
      <c r="J287" s="349"/>
    </row>
    <row r="288" spans="1:10" ht="30" customHeight="1">
      <c r="A288" s="156" t="s">
        <v>483</v>
      </c>
      <c r="B288" s="154" t="s">
        <v>348</v>
      </c>
      <c r="C288" s="156" t="s">
        <v>491</v>
      </c>
      <c r="D288" s="156" t="s">
        <v>485</v>
      </c>
      <c r="E288" s="156"/>
      <c r="F288" s="156"/>
      <c r="G288" s="262">
        <f>G289+G294+G300+G303</f>
        <v>3466</v>
      </c>
      <c r="H288" s="391">
        <f>H289+H294+H300+H303</f>
        <v>3490.276</v>
      </c>
      <c r="I288" s="391">
        <f>I289+I294+I300+I303</f>
        <v>3490.276</v>
      </c>
      <c r="J288" s="391">
        <f>J289+J294+J300+J303</f>
        <v>3356.276</v>
      </c>
    </row>
    <row r="289" spans="1:10" ht="31.5" customHeight="1">
      <c r="A289" s="181" t="s">
        <v>89</v>
      </c>
      <c r="B289" s="81"/>
      <c r="C289" s="81" t="s">
        <v>491</v>
      </c>
      <c r="D289" s="81" t="s">
        <v>485</v>
      </c>
      <c r="E289" s="81" t="s">
        <v>174</v>
      </c>
      <c r="F289" s="50"/>
      <c r="G289" s="52">
        <f>G290</f>
        <v>1262</v>
      </c>
      <c r="H289" s="355">
        <f>H290</f>
        <v>1262</v>
      </c>
      <c r="I289" s="355">
        <f>I290</f>
        <v>1262</v>
      </c>
      <c r="J289" s="355">
        <f>J290</f>
        <v>1262</v>
      </c>
    </row>
    <row r="290" spans="1:10" ht="27">
      <c r="A290" s="80" t="s">
        <v>162</v>
      </c>
      <c r="B290" s="81"/>
      <c r="C290" s="80" t="s">
        <v>491</v>
      </c>
      <c r="D290" s="80" t="s">
        <v>485</v>
      </c>
      <c r="E290" s="80" t="s">
        <v>175</v>
      </c>
      <c r="F290" s="17"/>
      <c r="G290" s="65">
        <f>G291+G292+G293</f>
        <v>1262</v>
      </c>
      <c r="H290" s="356">
        <f>H291+H292+H293</f>
        <v>1262</v>
      </c>
      <c r="I290" s="356">
        <f>I291+I292+I293</f>
        <v>1262</v>
      </c>
      <c r="J290" s="356">
        <f>J291+J292+J293</f>
        <v>1262</v>
      </c>
    </row>
    <row r="291" spans="1:10" ht="54.75">
      <c r="A291" s="222" t="s">
        <v>546</v>
      </c>
      <c r="B291" s="156"/>
      <c r="C291" s="80" t="s">
        <v>491</v>
      </c>
      <c r="D291" s="80" t="s">
        <v>485</v>
      </c>
      <c r="E291" s="80" t="s">
        <v>175</v>
      </c>
      <c r="F291" s="17" t="s">
        <v>354</v>
      </c>
      <c r="G291" s="65">
        <v>1214</v>
      </c>
      <c r="H291" s="356">
        <v>1214</v>
      </c>
      <c r="I291" s="356">
        <v>1214</v>
      </c>
      <c r="J291" s="356">
        <v>1214</v>
      </c>
    </row>
    <row r="292" spans="1:10" ht="27">
      <c r="A292" s="164" t="s">
        <v>364</v>
      </c>
      <c r="B292" s="156"/>
      <c r="C292" s="80" t="s">
        <v>491</v>
      </c>
      <c r="D292" s="80" t="s">
        <v>485</v>
      </c>
      <c r="E292" s="80" t="s">
        <v>175</v>
      </c>
      <c r="F292" s="80" t="s">
        <v>454</v>
      </c>
      <c r="G292" s="65">
        <v>35</v>
      </c>
      <c r="H292" s="356">
        <v>35</v>
      </c>
      <c r="I292" s="356">
        <v>35</v>
      </c>
      <c r="J292" s="356">
        <v>35</v>
      </c>
    </row>
    <row r="293" spans="1:10" ht="15">
      <c r="A293" s="85" t="s">
        <v>352</v>
      </c>
      <c r="B293" s="156"/>
      <c r="C293" s="80" t="s">
        <v>491</v>
      </c>
      <c r="D293" s="80" t="s">
        <v>485</v>
      </c>
      <c r="E293" s="80" t="s">
        <v>175</v>
      </c>
      <c r="F293" s="80" t="s">
        <v>353</v>
      </c>
      <c r="G293" s="65">
        <v>13</v>
      </c>
      <c r="H293" s="356">
        <v>13</v>
      </c>
      <c r="I293" s="356">
        <v>13</v>
      </c>
      <c r="J293" s="356">
        <v>13</v>
      </c>
    </row>
    <row r="294" spans="1:10" ht="42.75">
      <c r="A294" s="264" t="s">
        <v>56</v>
      </c>
      <c r="B294" s="81"/>
      <c r="C294" s="80" t="s">
        <v>491</v>
      </c>
      <c r="D294" s="80" t="s">
        <v>485</v>
      </c>
      <c r="E294" s="81" t="s">
        <v>53</v>
      </c>
      <c r="F294" s="81"/>
      <c r="G294" s="52">
        <f>G295</f>
        <v>2070</v>
      </c>
      <c r="H294" s="355">
        <f aca="true" t="shared" si="45" ref="H294:J295">H295</f>
        <v>2070</v>
      </c>
      <c r="I294" s="355">
        <f t="shared" si="45"/>
        <v>2070</v>
      </c>
      <c r="J294" s="355">
        <f t="shared" si="45"/>
        <v>2070</v>
      </c>
    </row>
    <row r="295" spans="1:10" ht="28.5">
      <c r="A295" s="181" t="s">
        <v>108</v>
      </c>
      <c r="B295" s="156"/>
      <c r="C295" s="80" t="s">
        <v>491</v>
      </c>
      <c r="D295" s="80" t="s">
        <v>485</v>
      </c>
      <c r="E295" s="80" t="s">
        <v>54</v>
      </c>
      <c r="F295" s="80"/>
      <c r="G295" s="65">
        <f>G296</f>
        <v>2070</v>
      </c>
      <c r="H295" s="356">
        <f t="shared" si="45"/>
        <v>2070</v>
      </c>
      <c r="I295" s="356">
        <f t="shared" si="45"/>
        <v>2070</v>
      </c>
      <c r="J295" s="356">
        <f t="shared" si="45"/>
        <v>2070</v>
      </c>
    </row>
    <row r="296" spans="1:10" ht="27">
      <c r="A296" s="80" t="s">
        <v>103</v>
      </c>
      <c r="B296" s="156"/>
      <c r="C296" s="80" t="s">
        <v>491</v>
      </c>
      <c r="D296" s="80" t="s">
        <v>485</v>
      </c>
      <c r="E296" s="80" t="s">
        <v>55</v>
      </c>
      <c r="F296" s="80"/>
      <c r="G296" s="65">
        <f>G297+G298+G299</f>
        <v>2070</v>
      </c>
      <c r="H296" s="356">
        <f>H297+H298+H299</f>
        <v>2070</v>
      </c>
      <c r="I296" s="356">
        <f>I297+I298+I299</f>
        <v>2070</v>
      </c>
      <c r="J296" s="356">
        <f>J297+J298+J299</f>
        <v>2070</v>
      </c>
    </row>
    <row r="297" spans="1:11" ht="54">
      <c r="A297" s="80" t="s">
        <v>395</v>
      </c>
      <c r="B297" s="156"/>
      <c r="C297" s="80" t="s">
        <v>491</v>
      </c>
      <c r="D297" s="80" t="s">
        <v>485</v>
      </c>
      <c r="E297" s="80" t="s">
        <v>55</v>
      </c>
      <c r="F297" s="80" t="s">
        <v>354</v>
      </c>
      <c r="G297" s="65">
        <v>2050</v>
      </c>
      <c r="H297" s="357">
        <v>2050</v>
      </c>
      <c r="I297" s="357">
        <v>2050</v>
      </c>
      <c r="J297" s="357">
        <v>2050</v>
      </c>
      <c r="K297" t="s">
        <v>292</v>
      </c>
    </row>
    <row r="298" spans="1:10" ht="27">
      <c r="A298" s="164" t="s">
        <v>453</v>
      </c>
      <c r="B298" s="156"/>
      <c r="C298" s="80" t="s">
        <v>491</v>
      </c>
      <c r="D298" s="80" t="s">
        <v>485</v>
      </c>
      <c r="E298" s="80" t="s">
        <v>55</v>
      </c>
      <c r="F298" s="80" t="s">
        <v>454</v>
      </c>
      <c r="G298" s="65">
        <v>20</v>
      </c>
      <c r="H298" s="357">
        <v>20</v>
      </c>
      <c r="I298" s="357">
        <v>20</v>
      </c>
      <c r="J298" s="357">
        <v>20</v>
      </c>
    </row>
    <row r="299" spans="1:10" ht="15">
      <c r="A299" s="80" t="s">
        <v>352</v>
      </c>
      <c r="B299" s="156"/>
      <c r="C299" s="80" t="s">
        <v>491</v>
      </c>
      <c r="D299" s="80" t="s">
        <v>485</v>
      </c>
      <c r="E299" s="80" t="s">
        <v>55</v>
      </c>
      <c r="F299" s="80" t="s">
        <v>353</v>
      </c>
      <c r="G299" s="65"/>
      <c r="H299" s="357"/>
      <c r="I299" s="357"/>
      <c r="J299" s="357"/>
    </row>
    <row r="300" spans="1:10" ht="28.5" customHeight="1">
      <c r="A300" s="53" t="s">
        <v>355</v>
      </c>
      <c r="B300" s="81" t="s">
        <v>348</v>
      </c>
      <c r="C300" s="81" t="s">
        <v>491</v>
      </c>
      <c r="D300" s="81" t="s">
        <v>485</v>
      </c>
      <c r="E300" s="81" t="s">
        <v>321</v>
      </c>
      <c r="F300" s="81"/>
      <c r="G300" s="82">
        <f>G301</f>
        <v>134</v>
      </c>
      <c r="H300" s="377">
        <f aca="true" t="shared" si="46" ref="H300:J301">H301</f>
        <v>134</v>
      </c>
      <c r="I300" s="377">
        <f t="shared" si="46"/>
        <v>134</v>
      </c>
      <c r="J300" s="377">
        <f t="shared" si="46"/>
        <v>0</v>
      </c>
    </row>
    <row r="301" spans="1:10" ht="27">
      <c r="A301" s="80" t="s">
        <v>162</v>
      </c>
      <c r="B301" s="81"/>
      <c r="C301" s="81" t="s">
        <v>491</v>
      </c>
      <c r="D301" s="81" t="s">
        <v>485</v>
      </c>
      <c r="E301" s="85" t="s">
        <v>164</v>
      </c>
      <c r="F301" s="80"/>
      <c r="G301" s="65">
        <f>G302</f>
        <v>134</v>
      </c>
      <c r="H301" s="356">
        <f t="shared" si="46"/>
        <v>134</v>
      </c>
      <c r="I301" s="356">
        <f t="shared" si="46"/>
        <v>134</v>
      </c>
      <c r="J301" s="356">
        <f t="shared" si="46"/>
        <v>0</v>
      </c>
    </row>
    <row r="302" spans="1:10" ht="32.25" customHeight="1">
      <c r="A302" s="164" t="s">
        <v>453</v>
      </c>
      <c r="B302" s="80"/>
      <c r="C302" s="80" t="s">
        <v>491</v>
      </c>
      <c r="D302" s="80" t="s">
        <v>485</v>
      </c>
      <c r="E302" s="85" t="s">
        <v>164</v>
      </c>
      <c r="F302" s="80" t="s">
        <v>454</v>
      </c>
      <c r="G302" s="65">
        <v>134</v>
      </c>
      <c r="H302" s="349">
        <v>134</v>
      </c>
      <c r="I302" s="349">
        <v>134</v>
      </c>
      <c r="J302" s="357"/>
    </row>
    <row r="303" spans="1:10" ht="28.5">
      <c r="A303" s="158" t="s">
        <v>109</v>
      </c>
      <c r="B303" s="81"/>
      <c r="C303" s="81" t="s">
        <v>491</v>
      </c>
      <c r="D303" s="81" t="s">
        <v>485</v>
      </c>
      <c r="E303" s="81" t="s">
        <v>321</v>
      </c>
      <c r="F303" s="81"/>
      <c r="G303" s="52">
        <f>G304</f>
        <v>0</v>
      </c>
      <c r="H303" s="355">
        <f aca="true" t="shared" si="47" ref="H303:J305">H304</f>
        <v>24.276</v>
      </c>
      <c r="I303" s="355">
        <f t="shared" si="47"/>
        <v>24.276</v>
      </c>
      <c r="J303" s="355">
        <f t="shared" si="47"/>
        <v>24.276</v>
      </c>
    </row>
    <row r="304" spans="1:10" ht="54.75">
      <c r="A304" s="56" t="s">
        <v>192</v>
      </c>
      <c r="B304" s="80"/>
      <c r="C304" s="80" t="s">
        <v>491</v>
      </c>
      <c r="D304" s="80" t="s">
        <v>485</v>
      </c>
      <c r="E304" s="80" t="s">
        <v>193</v>
      </c>
      <c r="F304" s="80"/>
      <c r="G304" s="65">
        <f>G305</f>
        <v>0</v>
      </c>
      <c r="H304" s="356">
        <f t="shared" si="47"/>
        <v>24.276</v>
      </c>
      <c r="I304" s="356">
        <f t="shared" si="47"/>
        <v>24.276</v>
      </c>
      <c r="J304" s="356">
        <f t="shared" si="47"/>
        <v>24.276</v>
      </c>
    </row>
    <row r="305" spans="1:10" ht="68.25">
      <c r="A305" s="56" t="s">
        <v>199</v>
      </c>
      <c r="B305" s="81" t="s">
        <v>348</v>
      </c>
      <c r="C305" s="80" t="s">
        <v>491</v>
      </c>
      <c r="D305" s="80" t="s">
        <v>485</v>
      </c>
      <c r="E305" s="56" t="s">
        <v>200</v>
      </c>
      <c r="F305" s="81"/>
      <c r="G305" s="52">
        <f>G306</f>
        <v>0</v>
      </c>
      <c r="H305" s="355">
        <f t="shared" si="47"/>
        <v>24.276</v>
      </c>
      <c r="I305" s="355">
        <f t="shared" si="47"/>
        <v>24.276</v>
      </c>
      <c r="J305" s="355">
        <f t="shared" si="47"/>
        <v>24.276</v>
      </c>
    </row>
    <row r="306" spans="1:10" ht="54">
      <c r="A306" s="80" t="s">
        <v>395</v>
      </c>
      <c r="B306" s="80" t="s">
        <v>348</v>
      </c>
      <c r="C306" s="80" t="s">
        <v>491</v>
      </c>
      <c r="D306" s="80" t="s">
        <v>485</v>
      </c>
      <c r="E306" s="80" t="s">
        <v>200</v>
      </c>
      <c r="F306" s="80" t="s">
        <v>354</v>
      </c>
      <c r="G306" s="65"/>
      <c r="H306" s="357">
        <v>24.276</v>
      </c>
      <c r="I306" s="357">
        <v>24.276</v>
      </c>
      <c r="J306" s="357">
        <v>24.276</v>
      </c>
    </row>
    <row r="307" spans="1:11" ht="18" customHeight="1">
      <c r="A307" s="203" t="s">
        <v>497</v>
      </c>
      <c r="B307" s="188" t="s">
        <v>348</v>
      </c>
      <c r="C307" s="188">
        <v>10</v>
      </c>
      <c r="D307" s="183"/>
      <c r="E307" s="183"/>
      <c r="F307" s="183"/>
      <c r="G307" s="191">
        <f>G308+G313+G335</f>
        <v>510</v>
      </c>
      <c r="H307" s="191">
        <f>H308+H313+H335</f>
        <v>29746.555</v>
      </c>
      <c r="I307" s="191">
        <f>I308+I313+I335</f>
        <v>30851.036</v>
      </c>
      <c r="J307" s="191">
        <f>J308+J313+J335</f>
        <v>31929.232</v>
      </c>
      <c r="K307" s="132">
        <f>K308+K314+K318+K331+K335</f>
        <v>29746.555</v>
      </c>
    </row>
    <row r="308" spans="1:11" ht="21" customHeight="1">
      <c r="A308" s="204" t="s">
        <v>498</v>
      </c>
      <c r="B308" s="204" t="s">
        <v>496</v>
      </c>
      <c r="C308" s="204">
        <v>10</v>
      </c>
      <c r="D308" s="204" t="s">
        <v>540</v>
      </c>
      <c r="E308" s="204"/>
      <c r="F308" s="204"/>
      <c r="G308" s="205">
        <f>G309</f>
        <v>510</v>
      </c>
      <c r="H308" s="205">
        <f aca="true" t="shared" si="48" ref="H308:J311">H309</f>
        <v>510</v>
      </c>
      <c r="I308" s="205">
        <f t="shared" si="48"/>
        <v>510</v>
      </c>
      <c r="J308" s="205">
        <f t="shared" si="48"/>
        <v>510</v>
      </c>
      <c r="K308">
        <v>510</v>
      </c>
    </row>
    <row r="309" spans="1:10" ht="44.25" customHeight="1">
      <c r="A309" s="169" t="s">
        <v>56</v>
      </c>
      <c r="B309" s="206"/>
      <c r="C309" s="206" t="s">
        <v>350</v>
      </c>
      <c r="D309" s="206" t="s">
        <v>540</v>
      </c>
      <c r="E309" s="206" t="s">
        <v>53</v>
      </c>
      <c r="F309" s="206"/>
      <c r="G309" s="207">
        <f>G310</f>
        <v>510</v>
      </c>
      <c r="H309" s="207">
        <f t="shared" si="48"/>
        <v>510</v>
      </c>
      <c r="I309" s="207">
        <f t="shared" si="48"/>
        <v>510</v>
      </c>
      <c r="J309" s="207">
        <f t="shared" si="48"/>
        <v>510</v>
      </c>
    </row>
    <row r="310" spans="1:10" ht="34.5" customHeight="1">
      <c r="A310" s="204" t="s">
        <v>110</v>
      </c>
      <c r="B310" s="206"/>
      <c r="C310" s="206" t="s">
        <v>350</v>
      </c>
      <c r="D310" s="206" t="s">
        <v>540</v>
      </c>
      <c r="E310" s="206" t="s">
        <v>54</v>
      </c>
      <c r="F310" s="206"/>
      <c r="G310" s="207">
        <f>G311</f>
        <v>510</v>
      </c>
      <c r="H310" s="207">
        <f t="shared" si="48"/>
        <v>510</v>
      </c>
      <c r="I310" s="207">
        <f t="shared" si="48"/>
        <v>510</v>
      </c>
      <c r="J310" s="207">
        <f t="shared" si="48"/>
        <v>510</v>
      </c>
    </row>
    <row r="311" spans="1:10" ht="18.75" customHeight="1">
      <c r="A311" s="208" t="s">
        <v>90</v>
      </c>
      <c r="B311" s="59" t="s">
        <v>496</v>
      </c>
      <c r="C311" s="59">
        <v>10</v>
      </c>
      <c r="D311" s="59" t="s">
        <v>540</v>
      </c>
      <c r="E311" s="59" t="s">
        <v>91</v>
      </c>
      <c r="F311" s="59"/>
      <c r="G311" s="67">
        <f>G312</f>
        <v>510</v>
      </c>
      <c r="H311" s="67">
        <f t="shared" si="48"/>
        <v>510</v>
      </c>
      <c r="I311" s="67">
        <f t="shared" si="48"/>
        <v>510</v>
      </c>
      <c r="J311" s="67">
        <f t="shared" si="48"/>
        <v>510</v>
      </c>
    </row>
    <row r="312" spans="1:10" ht="30.75" customHeight="1">
      <c r="A312" s="164" t="s">
        <v>363</v>
      </c>
      <c r="B312" s="209" t="s">
        <v>496</v>
      </c>
      <c r="C312" s="209" t="s">
        <v>350</v>
      </c>
      <c r="D312" s="209" t="s">
        <v>540</v>
      </c>
      <c r="E312" s="59" t="s">
        <v>91</v>
      </c>
      <c r="F312" s="209" t="s">
        <v>351</v>
      </c>
      <c r="G312" s="75">
        <v>510</v>
      </c>
      <c r="H312" s="75">
        <v>510</v>
      </c>
      <c r="I312" s="75">
        <v>510</v>
      </c>
      <c r="J312" s="75">
        <v>510</v>
      </c>
    </row>
    <row r="313" spans="1:10" ht="20.25" customHeight="1">
      <c r="A313" s="225" t="s">
        <v>500</v>
      </c>
      <c r="B313" s="183" t="s">
        <v>348</v>
      </c>
      <c r="C313" s="183">
        <v>10</v>
      </c>
      <c r="D313" s="183" t="s">
        <v>484</v>
      </c>
      <c r="E313" s="183"/>
      <c r="F313" s="183"/>
      <c r="G313" s="184">
        <f>G314+G318+G331</f>
        <v>0</v>
      </c>
      <c r="H313" s="184">
        <f>H314+H318+H331</f>
        <v>23869.212</v>
      </c>
      <c r="I313" s="184">
        <f>I314+I318+I331</f>
        <v>24948.150999999998</v>
      </c>
      <c r="J313" s="184">
        <f>J314+J318+J331</f>
        <v>25999.943</v>
      </c>
    </row>
    <row r="314" spans="1:11" ht="33" customHeight="1">
      <c r="A314" s="158" t="s">
        <v>184</v>
      </c>
      <c r="B314" s="57"/>
      <c r="C314" s="81">
        <v>10</v>
      </c>
      <c r="D314" s="81" t="s">
        <v>484</v>
      </c>
      <c r="E314" s="57" t="s">
        <v>185</v>
      </c>
      <c r="F314" s="57"/>
      <c r="G314" s="102">
        <f>G315</f>
        <v>0</v>
      </c>
      <c r="H314" s="363">
        <f aca="true" t="shared" si="49" ref="H314:J316">H315</f>
        <v>8147.333</v>
      </c>
      <c r="I314" s="363">
        <f t="shared" si="49"/>
        <v>8554.702</v>
      </c>
      <c r="J314" s="363">
        <f t="shared" si="49"/>
        <v>8982.449</v>
      </c>
      <c r="K314">
        <v>8147.333</v>
      </c>
    </row>
    <row r="315" spans="1:10" ht="69" customHeight="1">
      <c r="A315" s="56" t="s">
        <v>186</v>
      </c>
      <c r="B315" s="85"/>
      <c r="C315" s="80">
        <v>10</v>
      </c>
      <c r="D315" s="80" t="s">
        <v>484</v>
      </c>
      <c r="E315" s="85" t="s">
        <v>187</v>
      </c>
      <c r="F315" s="85"/>
      <c r="G315" s="64">
        <f>G316</f>
        <v>0</v>
      </c>
      <c r="H315" s="364">
        <f t="shared" si="49"/>
        <v>8147.333</v>
      </c>
      <c r="I315" s="364">
        <f t="shared" si="49"/>
        <v>8554.702</v>
      </c>
      <c r="J315" s="364">
        <f t="shared" si="49"/>
        <v>8982.449</v>
      </c>
    </row>
    <row r="316" spans="1:10" ht="103.5" customHeight="1">
      <c r="A316" s="56" t="s">
        <v>113</v>
      </c>
      <c r="B316" s="80"/>
      <c r="C316" s="80">
        <v>10</v>
      </c>
      <c r="D316" s="80" t="s">
        <v>484</v>
      </c>
      <c r="E316" s="56" t="s">
        <v>114</v>
      </c>
      <c r="F316" s="80"/>
      <c r="G316" s="65">
        <f>G317</f>
        <v>0</v>
      </c>
      <c r="H316" s="356">
        <f t="shared" si="49"/>
        <v>8147.333</v>
      </c>
      <c r="I316" s="356">
        <f t="shared" si="49"/>
        <v>8554.702</v>
      </c>
      <c r="J316" s="356">
        <f t="shared" si="49"/>
        <v>8982.449</v>
      </c>
    </row>
    <row r="317" spans="1:10" ht="21" customHeight="1">
      <c r="A317" s="80" t="s">
        <v>543</v>
      </c>
      <c r="B317" s="80" t="s">
        <v>346</v>
      </c>
      <c r="C317" s="80" t="s">
        <v>350</v>
      </c>
      <c r="D317" s="80" t="s">
        <v>484</v>
      </c>
      <c r="E317" s="80" t="s">
        <v>114</v>
      </c>
      <c r="F317" s="80" t="s">
        <v>351</v>
      </c>
      <c r="G317" s="65"/>
      <c r="H317" s="357">
        <v>8147.333</v>
      </c>
      <c r="I317" s="357">
        <v>8554.702</v>
      </c>
      <c r="J317" s="357">
        <v>8982.449</v>
      </c>
    </row>
    <row r="318" spans="1:11" ht="42.75">
      <c r="A318" s="226" t="s">
        <v>309</v>
      </c>
      <c r="B318" s="43"/>
      <c r="C318" s="43" t="s">
        <v>350</v>
      </c>
      <c r="D318" s="43" t="s">
        <v>484</v>
      </c>
      <c r="E318" s="226" t="s">
        <v>310</v>
      </c>
      <c r="F318" s="43"/>
      <c r="G318" s="52">
        <f>G319</f>
        <v>0</v>
      </c>
      <c r="H318" s="355">
        <f>H319</f>
        <v>14638.326000000001</v>
      </c>
      <c r="I318" s="355">
        <f>I319</f>
        <v>15309.896</v>
      </c>
      <c r="J318" s="355">
        <f>J319</f>
        <v>15933.940999999999</v>
      </c>
      <c r="K318">
        <v>14638.326</v>
      </c>
    </row>
    <row r="319" spans="1:10" ht="68.25">
      <c r="A319" s="89" t="s">
        <v>311</v>
      </c>
      <c r="B319" s="97"/>
      <c r="C319" s="97" t="s">
        <v>350</v>
      </c>
      <c r="D319" s="97" t="s">
        <v>484</v>
      </c>
      <c r="E319" s="89" t="s">
        <v>312</v>
      </c>
      <c r="F319" s="97"/>
      <c r="G319" s="227">
        <f>G320+G322+G327+G329</f>
        <v>0</v>
      </c>
      <c r="H319" s="382">
        <f>H320+H322+H327+H329</f>
        <v>14638.326000000001</v>
      </c>
      <c r="I319" s="382">
        <f>I320+I322+I327+I329</f>
        <v>15309.896</v>
      </c>
      <c r="J319" s="382">
        <f>J320+J322+J327+J329</f>
        <v>15933.940999999999</v>
      </c>
    </row>
    <row r="320" spans="1:10" ht="23.25" customHeight="1">
      <c r="A320" s="76" t="s">
        <v>501</v>
      </c>
      <c r="B320" s="76"/>
      <c r="C320" s="76" t="s">
        <v>350</v>
      </c>
      <c r="D320" s="76" t="s">
        <v>484</v>
      </c>
      <c r="E320" s="76" t="s">
        <v>115</v>
      </c>
      <c r="F320" s="76"/>
      <c r="G320" s="65">
        <f>G321</f>
        <v>0</v>
      </c>
      <c r="H320" s="356">
        <f>H321</f>
        <v>3420.332</v>
      </c>
      <c r="I320" s="356">
        <f>I321</f>
        <v>3574.224</v>
      </c>
      <c r="J320" s="356">
        <f>J321</f>
        <v>3670.192</v>
      </c>
    </row>
    <row r="321" spans="1:10" ht="27.75">
      <c r="A321" s="89" t="s">
        <v>363</v>
      </c>
      <c r="B321" s="90"/>
      <c r="C321" s="76" t="s">
        <v>350</v>
      </c>
      <c r="D321" s="76" t="s">
        <v>484</v>
      </c>
      <c r="E321" s="76" t="s">
        <v>176</v>
      </c>
      <c r="F321" s="90" t="s">
        <v>351</v>
      </c>
      <c r="G321" s="69"/>
      <c r="H321" s="357">
        <v>3420.332</v>
      </c>
      <c r="I321" s="357">
        <v>3574.224</v>
      </c>
      <c r="J321" s="357">
        <v>3670.192</v>
      </c>
    </row>
    <row r="322" spans="1:10" ht="37.5" customHeight="1">
      <c r="A322" s="91" t="s">
        <v>2</v>
      </c>
      <c r="B322" s="92"/>
      <c r="C322" s="76" t="s">
        <v>350</v>
      </c>
      <c r="D322" s="76" t="s">
        <v>484</v>
      </c>
      <c r="E322" s="89" t="s">
        <v>282</v>
      </c>
      <c r="F322" s="76"/>
      <c r="G322" s="70">
        <f>G323+G325</f>
        <v>0</v>
      </c>
      <c r="H322" s="381">
        <f>H323+H325</f>
        <v>10431.234</v>
      </c>
      <c r="I322" s="381">
        <f>I323+I325</f>
        <v>10913.267</v>
      </c>
      <c r="J322" s="381">
        <f>J323+J325</f>
        <v>11404.335</v>
      </c>
    </row>
    <row r="323" spans="1:10" ht="32.25" customHeight="1">
      <c r="A323" s="93" t="s">
        <v>502</v>
      </c>
      <c r="B323" s="92"/>
      <c r="C323" s="76" t="s">
        <v>350</v>
      </c>
      <c r="D323" s="76" t="s">
        <v>484</v>
      </c>
      <c r="E323" s="228" t="s">
        <v>279</v>
      </c>
      <c r="F323" s="76"/>
      <c r="G323" s="70">
        <f>G324</f>
        <v>0</v>
      </c>
      <c r="H323" s="381">
        <f>H324</f>
        <v>7965</v>
      </c>
      <c r="I323" s="381">
        <f>I324</f>
        <v>8395</v>
      </c>
      <c r="J323" s="381">
        <f>J324</f>
        <v>8795</v>
      </c>
    </row>
    <row r="324" spans="1:10" ht="33" customHeight="1">
      <c r="A324" s="94" t="s">
        <v>363</v>
      </c>
      <c r="B324" s="95"/>
      <c r="C324" s="76" t="s">
        <v>350</v>
      </c>
      <c r="D324" s="96" t="s">
        <v>484</v>
      </c>
      <c r="E324" s="228" t="s">
        <v>279</v>
      </c>
      <c r="F324" s="76" t="s">
        <v>351</v>
      </c>
      <c r="G324" s="70"/>
      <c r="H324" s="357">
        <v>7965</v>
      </c>
      <c r="I324" s="357">
        <v>8395</v>
      </c>
      <c r="J324" s="357">
        <v>8795</v>
      </c>
    </row>
    <row r="325" spans="1:10" ht="33" customHeight="1">
      <c r="A325" s="93" t="s">
        <v>280</v>
      </c>
      <c r="B325" s="92"/>
      <c r="C325" s="97" t="s">
        <v>350</v>
      </c>
      <c r="D325" s="98" t="s">
        <v>484</v>
      </c>
      <c r="E325" s="229" t="s">
        <v>281</v>
      </c>
      <c r="F325" s="76"/>
      <c r="G325" s="70">
        <f>G326</f>
        <v>0</v>
      </c>
      <c r="H325" s="381">
        <f>H326</f>
        <v>2466.234</v>
      </c>
      <c r="I325" s="381">
        <f>I326</f>
        <v>2518.267</v>
      </c>
      <c r="J325" s="381">
        <f>J326</f>
        <v>2609.335</v>
      </c>
    </row>
    <row r="326" spans="1:10" ht="33" customHeight="1">
      <c r="A326" s="89" t="s">
        <v>363</v>
      </c>
      <c r="B326" s="95"/>
      <c r="C326" s="76" t="s">
        <v>350</v>
      </c>
      <c r="D326" s="96" t="s">
        <v>484</v>
      </c>
      <c r="E326" s="228" t="s">
        <v>281</v>
      </c>
      <c r="F326" s="76" t="s">
        <v>351</v>
      </c>
      <c r="G326" s="70"/>
      <c r="H326" s="357">
        <v>2466.234</v>
      </c>
      <c r="I326" s="357">
        <v>2518.267</v>
      </c>
      <c r="J326" s="357">
        <v>2609.335</v>
      </c>
    </row>
    <row r="327" spans="1:10" ht="42.75" customHeight="1">
      <c r="A327" s="91" t="s">
        <v>503</v>
      </c>
      <c r="B327" s="99"/>
      <c r="C327" s="90" t="s">
        <v>350</v>
      </c>
      <c r="D327" s="76" t="s">
        <v>484</v>
      </c>
      <c r="E327" s="228" t="s">
        <v>283</v>
      </c>
      <c r="F327" s="76"/>
      <c r="G327" s="70">
        <f>G328</f>
        <v>0</v>
      </c>
      <c r="H327" s="381">
        <f>H328</f>
        <v>153.474</v>
      </c>
      <c r="I327" s="381">
        <f>I328</f>
        <v>159.886</v>
      </c>
      <c r="J327" s="381">
        <f>J328</f>
        <v>167.082</v>
      </c>
    </row>
    <row r="328" spans="1:10" ht="33" customHeight="1">
      <c r="A328" s="94" t="s">
        <v>363</v>
      </c>
      <c r="B328" s="76"/>
      <c r="C328" s="76" t="s">
        <v>350</v>
      </c>
      <c r="D328" s="76" t="s">
        <v>484</v>
      </c>
      <c r="E328" s="228" t="s">
        <v>283</v>
      </c>
      <c r="F328" s="76" t="s">
        <v>351</v>
      </c>
      <c r="G328" s="70"/>
      <c r="H328" s="357">
        <v>153.474</v>
      </c>
      <c r="I328" s="357">
        <v>159.886</v>
      </c>
      <c r="J328" s="357">
        <v>167.082</v>
      </c>
    </row>
    <row r="329" spans="1:10" ht="42" customHeight="1">
      <c r="A329" s="77" t="s">
        <v>116</v>
      </c>
      <c r="B329" s="90" t="s">
        <v>346</v>
      </c>
      <c r="C329" s="90" t="s">
        <v>350</v>
      </c>
      <c r="D329" s="77" t="s">
        <v>484</v>
      </c>
      <c r="E329" s="77" t="s">
        <v>117</v>
      </c>
      <c r="F329" s="76"/>
      <c r="G329" s="70">
        <f>G330</f>
        <v>0</v>
      </c>
      <c r="H329" s="381">
        <f>H330</f>
        <v>633.286</v>
      </c>
      <c r="I329" s="381">
        <f>I330</f>
        <v>662.519</v>
      </c>
      <c r="J329" s="381">
        <f>J330</f>
        <v>692.332</v>
      </c>
    </row>
    <row r="330" spans="1:10" ht="35.25" customHeight="1">
      <c r="A330" s="94" t="s">
        <v>363</v>
      </c>
      <c r="B330" s="76"/>
      <c r="C330" s="76" t="s">
        <v>350</v>
      </c>
      <c r="D330" s="76" t="s">
        <v>484</v>
      </c>
      <c r="E330" s="76" t="s">
        <v>117</v>
      </c>
      <c r="F330" s="76" t="s">
        <v>351</v>
      </c>
      <c r="G330" s="70"/>
      <c r="H330" s="357">
        <v>633.286</v>
      </c>
      <c r="I330" s="357">
        <v>662.519</v>
      </c>
      <c r="J330" s="357">
        <v>692.332</v>
      </c>
    </row>
    <row r="331" spans="1:11" ht="28.5">
      <c r="A331" s="265" t="s">
        <v>109</v>
      </c>
      <c r="B331" s="219"/>
      <c r="C331" s="265" t="s">
        <v>350</v>
      </c>
      <c r="D331" s="265" t="s">
        <v>484</v>
      </c>
      <c r="E331" s="265" t="s">
        <v>321</v>
      </c>
      <c r="F331" s="219"/>
      <c r="G331" s="266">
        <f>G332</f>
        <v>0</v>
      </c>
      <c r="H331" s="392">
        <f aca="true" t="shared" si="50" ref="H331:J333">H332</f>
        <v>1083.553</v>
      </c>
      <c r="I331" s="392">
        <f t="shared" si="50"/>
        <v>1083.553</v>
      </c>
      <c r="J331" s="392">
        <f t="shared" si="50"/>
        <v>1083.553</v>
      </c>
      <c r="K331">
        <v>1083.553</v>
      </c>
    </row>
    <row r="332" spans="1:10" ht="54.75">
      <c r="A332" s="94" t="s">
        <v>192</v>
      </c>
      <c r="B332" s="76"/>
      <c r="C332" s="94" t="s">
        <v>350</v>
      </c>
      <c r="D332" s="94" t="s">
        <v>484</v>
      </c>
      <c r="E332" s="94" t="s">
        <v>193</v>
      </c>
      <c r="F332" s="76"/>
      <c r="G332" s="70">
        <f>G333</f>
        <v>0</v>
      </c>
      <c r="H332" s="381">
        <f t="shared" si="50"/>
        <v>1083.553</v>
      </c>
      <c r="I332" s="381">
        <f t="shared" si="50"/>
        <v>1083.553</v>
      </c>
      <c r="J332" s="381">
        <f t="shared" si="50"/>
        <v>1083.553</v>
      </c>
    </row>
    <row r="333" spans="1:10" ht="63.75" customHeight="1">
      <c r="A333" s="94" t="s">
        <v>271</v>
      </c>
      <c r="B333" s="76"/>
      <c r="C333" s="94" t="s">
        <v>350</v>
      </c>
      <c r="D333" s="94" t="s">
        <v>484</v>
      </c>
      <c r="E333" s="94" t="s">
        <v>272</v>
      </c>
      <c r="F333" s="76"/>
      <c r="G333" s="70">
        <f>G334</f>
        <v>0</v>
      </c>
      <c r="H333" s="381">
        <f t="shared" si="50"/>
        <v>1083.553</v>
      </c>
      <c r="I333" s="381">
        <f t="shared" si="50"/>
        <v>1083.553</v>
      </c>
      <c r="J333" s="381">
        <f t="shared" si="50"/>
        <v>1083.553</v>
      </c>
    </row>
    <row r="334" spans="1:10" ht="33.75" customHeight="1">
      <c r="A334" s="94" t="s">
        <v>363</v>
      </c>
      <c r="B334" s="95"/>
      <c r="C334" s="76" t="s">
        <v>350</v>
      </c>
      <c r="D334" s="76" t="s">
        <v>484</v>
      </c>
      <c r="E334" s="94" t="s">
        <v>272</v>
      </c>
      <c r="F334" s="76" t="s">
        <v>351</v>
      </c>
      <c r="G334" s="65"/>
      <c r="H334" s="357">
        <v>1083.553</v>
      </c>
      <c r="I334" s="357">
        <v>1083.553</v>
      </c>
      <c r="J334" s="357">
        <v>1083.553</v>
      </c>
    </row>
    <row r="335" spans="1:11" ht="18.75" customHeight="1">
      <c r="A335" s="172" t="s">
        <v>504</v>
      </c>
      <c r="B335" s="172" t="s">
        <v>347</v>
      </c>
      <c r="C335" s="371">
        <v>10</v>
      </c>
      <c r="D335" s="371" t="s">
        <v>485</v>
      </c>
      <c r="E335" s="371"/>
      <c r="F335" s="371"/>
      <c r="G335" s="365">
        <f>G336</f>
        <v>0</v>
      </c>
      <c r="H335" s="365">
        <f>H336</f>
        <v>5367.343</v>
      </c>
      <c r="I335" s="365">
        <f>I336</f>
        <v>5392.885</v>
      </c>
      <c r="J335" s="365">
        <f>J336</f>
        <v>5419.289</v>
      </c>
      <c r="K335" s="73">
        <f>H335</f>
        <v>5367.343</v>
      </c>
    </row>
    <row r="336" spans="1:10" ht="47.25" customHeight="1">
      <c r="A336" s="251" t="s">
        <v>309</v>
      </c>
      <c r="B336" s="252"/>
      <c r="C336" s="372" t="s">
        <v>350</v>
      </c>
      <c r="D336" s="372" t="s">
        <v>485</v>
      </c>
      <c r="E336" s="373" t="s">
        <v>310</v>
      </c>
      <c r="F336" s="372"/>
      <c r="G336" s="363">
        <f>G337</f>
        <v>0</v>
      </c>
      <c r="H336" s="363">
        <f aca="true" t="shared" si="51" ref="H336:J337">H337</f>
        <v>5367.343</v>
      </c>
      <c r="I336" s="363">
        <f t="shared" si="51"/>
        <v>5392.885</v>
      </c>
      <c r="J336" s="363">
        <f t="shared" si="51"/>
        <v>5419.289</v>
      </c>
    </row>
    <row r="337" spans="1:10" ht="73.5" customHeight="1">
      <c r="A337" s="94" t="s">
        <v>313</v>
      </c>
      <c r="B337" s="253"/>
      <c r="C337" s="374" t="s">
        <v>350</v>
      </c>
      <c r="D337" s="374" t="s">
        <v>485</v>
      </c>
      <c r="E337" s="375" t="s">
        <v>314</v>
      </c>
      <c r="F337" s="374"/>
      <c r="G337" s="366">
        <f>G338</f>
        <v>0</v>
      </c>
      <c r="H337" s="366">
        <f t="shared" si="51"/>
        <v>5367.343</v>
      </c>
      <c r="I337" s="366">
        <f t="shared" si="51"/>
        <v>5392.885</v>
      </c>
      <c r="J337" s="366">
        <f t="shared" si="51"/>
        <v>5419.289</v>
      </c>
    </row>
    <row r="338" spans="1:10" ht="47.25" customHeight="1">
      <c r="A338" s="97" t="s">
        <v>518</v>
      </c>
      <c r="B338" s="97" t="s">
        <v>347</v>
      </c>
      <c r="C338" s="374">
        <v>10</v>
      </c>
      <c r="D338" s="374" t="s">
        <v>485</v>
      </c>
      <c r="E338" s="375" t="s">
        <v>273</v>
      </c>
      <c r="F338" s="374"/>
      <c r="G338" s="364">
        <f>G340+G341</f>
        <v>0</v>
      </c>
      <c r="H338" s="364">
        <f>H340+H341</f>
        <v>5367.343</v>
      </c>
      <c r="I338" s="364">
        <f>I340+I341</f>
        <v>5392.885</v>
      </c>
      <c r="J338" s="364">
        <f>J340+J341</f>
        <v>5419.289</v>
      </c>
    </row>
    <row r="339" spans="1:10" ht="30.75" customHeight="1" hidden="1">
      <c r="A339" s="254" t="s">
        <v>396</v>
      </c>
      <c r="B339" s="76" t="s">
        <v>347</v>
      </c>
      <c r="C339" s="376" t="s">
        <v>350</v>
      </c>
      <c r="D339" s="376" t="s">
        <v>485</v>
      </c>
      <c r="E339" s="375" t="s">
        <v>273</v>
      </c>
      <c r="F339" s="376" t="s">
        <v>454</v>
      </c>
      <c r="G339" s="356"/>
      <c r="H339" s="357"/>
      <c r="I339" s="357"/>
      <c r="J339" s="357"/>
    </row>
    <row r="340" spans="1:10" ht="30.75" customHeight="1">
      <c r="A340" s="80" t="s">
        <v>453</v>
      </c>
      <c r="B340" s="76"/>
      <c r="C340" s="376" t="s">
        <v>350</v>
      </c>
      <c r="D340" s="376" t="s">
        <v>485</v>
      </c>
      <c r="E340" s="375" t="s">
        <v>273</v>
      </c>
      <c r="F340" s="376" t="s">
        <v>161</v>
      </c>
      <c r="G340" s="356"/>
      <c r="H340" s="357">
        <v>870</v>
      </c>
      <c r="I340" s="357">
        <v>900</v>
      </c>
      <c r="J340" s="357">
        <v>910</v>
      </c>
    </row>
    <row r="341" spans="1:10" ht="22.5" customHeight="1">
      <c r="A341" s="76" t="s">
        <v>543</v>
      </c>
      <c r="B341" s="76" t="s">
        <v>347</v>
      </c>
      <c r="C341" s="374" t="s">
        <v>350</v>
      </c>
      <c r="D341" s="374" t="s">
        <v>485</v>
      </c>
      <c r="E341" s="375" t="s">
        <v>273</v>
      </c>
      <c r="F341" s="374" t="s">
        <v>351</v>
      </c>
      <c r="G341" s="356"/>
      <c r="H341" s="357">
        <v>4497.343</v>
      </c>
      <c r="I341" s="357">
        <v>4492.885</v>
      </c>
      <c r="J341" s="357">
        <v>4509.289</v>
      </c>
    </row>
    <row r="342" spans="1:10" ht="15">
      <c r="A342" s="188" t="s">
        <v>519</v>
      </c>
      <c r="B342" s="267"/>
      <c r="C342" s="188" t="s">
        <v>349</v>
      </c>
      <c r="D342" s="17"/>
      <c r="E342" s="17"/>
      <c r="F342" s="17"/>
      <c r="G342" s="191">
        <f aca="true" t="shared" si="52" ref="G342:J345">G343</f>
        <v>300</v>
      </c>
      <c r="H342" s="237">
        <f t="shared" si="52"/>
        <v>300</v>
      </c>
      <c r="I342" s="237">
        <f t="shared" si="52"/>
        <v>300</v>
      </c>
      <c r="J342" s="237">
        <f t="shared" si="52"/>
        <v>0</v>
      </c>
    </row>
    <row r="343" spans="1:10" ht="17.25" customHeight="1">
      <c r="A343" s="81" t="s">
        <v>520</v>
      </c>
      <c r="B343" s="156" t="s">
        <v>348</v>
      </c>
      <c r="C343" s="156">
        <v>11</v>
      </c>
      <c r="D343" s="156" t="s">
        <v>541</v>
      </c>
      <c r="E343" s="156"/>
      <c r="F343" s="80"/>
      <c r="G343" s="184">
        <f t="shared" si="52"/>
        <v>300</v>
      </c>
      <c r="H343" s="151">
        <f t="shared" si="52"/>
        <v>300</v>
      </c>
      <c r="I343" s="151">
        <f t="shared" si="52"/>
        <v>300</v>
      </c>
      <c r="J343" s="151">
        <f t="shared" si="52"/>
        <v>0</v>
      </c>
    </row>
    <row r="344" spans="1:10" ht="48.75" customHeight="1">
      <c r="A344" s="55" t="s">
        <v>593</v>
      </c>
      <c r="B344" s="55" t="s">
        <v>348</v>
      </c>
      <c r="C344" s="55">
        <v>11</v>
      </c>
      <c r="D344" s="55" t="s">
        <v>541</v>
      </c>
      <c r="E344" s="55" t="s">
        <v>183</v>
      </c>
      <c r="F344" s="55"/>
      <c r="G344" s="71">
        <f>G345</f>
        <v>300</v>
      </c>
      <c r="H344" s="360">
        <f t="shared" si="52"/>
        <v>300</v>
      </c>
      <c r="I344" s="360">
        <f t="shared" si="52"/>
        <v>300</v>
      </c>
      <c r="J344" s="360">
        <f t="shared" si="52"/>
        <v>0</v>
      </c>
    </row>
    <row r="345" spans="1:10" ht="60" customHeight="1">
      <c r="A345" s="80" t="s">
        <v>177</v>
      </c>
      <c r="B345" s="80"/>
      <c r="C345" s="80" t="s">
        <v>349</v>
      </c>
      <c r="D345" s="80" t="s">
        <v>541</v>
      </c>
      <c r="E345" s="80" t="s">
        <v>178</v>
      </c>
      <c r="F345" s="80"/>
      <c r="G345" s="65">
        <f>G346</f>
        <v>300</v>
      </c>
      <c r="H345" s="356">
        <f t="shared" si="52"/>
        <v>300</v>
      </c>
      <c r="I345" s="356">
        <f t="shared" si="52"/>
        <v>300</v>
      </c>
      <c r="J345" s="356">
        <f t="shared" si="52"/>
        <v>0</v>
      </c>
    </row>
    <row r="346" spans="1:10" ht="34.5" customHeight="1">
      <c r="A346" s="80" t="s">
        <v>453</v>
      </c>
      <c r="B346" s="80" t="s">
        <v>348</v>
      </c>
      <c r="C346" s="80" t="s">
        <v>349</v>
      </c>
      <c r="D346" s="80" t="s">
        <v>541</v>
      </c>
      <c r="E346" s="80" t="s">
        <v>178</v>
      </c>
      <c r="F346" s="80" t="s">
        <v>454</v>
      </c>
      <c r="G346" s="65">
        <v>300</v>
      </c>
      <c r="H346" s="357">
        <v>300</v>
      </c>
      <c r="I346" s="357">
        <v>300</v>
      </c>
      <c r="J346" s="357"/>
    </row>
    <row r="347" spans="1:10" ht="49.5" customHeight="1">
      <c r="A347" s="78" t="s">
        <v>111</v>
      </c>
      <c r="B347" s="79" t="s">
        <v>346</v>
      </c>
      <c r="C347" s="79">
        <v>14</v>
      </c>
      <c r="D347" s="79"/>
      <c r="E347" s="49"/>
      <c r="F347" s="49"/>
      <c r="G347" s="72">
        <f>G348</f>
        <v>0</v>
      </c>
      <c r="H347" s="72">
        <f>H348+H353</f>
        <v>13482.259</v>
      </c>
      <c r="I347" s="72">
        <f aca="true" t="shared" si="53" ref="H347:J351">I348</f>
        <v>6091.13</v>
      </c>
      <c r="J347" s="72">
        <f t="shared" si="53"/>
        <v>6091.13</v>
      </c>
    </row>
    <row r="348" spans="1:10" ht="36" customHeight="1">
      <c r="A348" s="58" t="s">
        <v>99</v>
      </c>
      <c r="B348" s="49" t="s">
        <v>346</v>
      </c>
      <c r="C348" s="58" t="s">
        <v>455</v>
      </c>
      <c r="D348" s="230" t="s">
        <v>484</v>
      </c>
      <c r="E348" s="58" t="s">
        <v>94</v>
      </c>
      <c r="F348" s="49"/>
      <c r="G348" s="63">
        <f>G349</f>
        <v>0</v>
      </c>
      <c r="H348" s="64">
        <f t="shared" si="53"/>
        <v>12182.259</v>
      </c>
      <c r="I348" s="64">
        <f t="shared" si="53"/>
        <v>6091.13</v>
      </c>
      <c r="J348" s="64">
        <f t="shared" si="53"/>
        <v>6091.13</v>
      </c>
    </row>
    <row r="349" spans="1:10" ht="84" customHeight="1">
      <c r="A349" s="58" t="s">
        <v>92</v>
      </c>
      <c r="B349" s="49"/>
      <c r="C349" s="58" t="s">
        <v>455</v>
      </c>
      <c r="D349" s="58" t="s">
        <v>484</v>
      </c>
      <c r="E349" s="58" t="s">
        <v>95</v>
      </c>
      <c r="F349" s="49"/>
      <c r="G349" s="63">
        <f>G350</f>
        <v>0</v>
      </c>
      <c r="H349" s="64">
        <f t="shared" si="53"/>
        <v>12182.259</v>
      </c>
      <c r="I349" s="64">
        <f t="shared" si="53"/>
        <v>6091.13</v>
      </c>
      <c r="J349" s="64">
        <f t="shared" si="53"/>
        <v>6091.13</v>
      </c>
    </row>
    <row r="350" spans="1:10" ht="114" customHeight="1">
      <c r="A350" s="58" t="s">
        <v>93</v>
      </c>
      <c r="B350" s="49"/>
      <c r="C350" s="58" t="s">
        <v>455</v>
      </c>
      <c r="D350" s="58" t="s">
        <v>484</v>
      </c>
      <c r="E350" s="58" t="s">
        <v>96</v>
      </c>
      <c r="F350" s="49"/>
      <c r="G350" s="63">
        <f>G351</f>
        <v>0</v>
      </c>
      <c r="H350" s="64">
        <f t="shared" si="53"/>
        <v>12182.259</v>
      </c>
      <c r="I350" s="64">
        <f t="shared" si="53"/>
        <v>6091.13</v>
      </c>
      <c r="J350" s="64">
        <f t="shared" si="53"/>
        <v>6091.13</v>
      </c>
    </row>
    <row r="351" spans="1:10" ht="78" customHeight="1">
      <c r="A351" s="58" t="s">
        <v>97</v>
      </c>
      <c r="B351" s="49"/>
      <c r="C351" s="58" t="s">
        <v>455</v>
      </c>
      <c r="D351" s="58" t="s">
        <v>484</v>
      </c>
      <c r="E351" s="58" t="s">
        <v>98</v>
      </c>
      <c r="F351" s="49"/>
      <c r="G351" s="63">
        <f>G352</f>
        <v>0</v>
      </c>
      <c r="H351" s="64">
        <f t="shared" si="53"/>
        <v>12182.259</v>
      </c>
      <c r="I351" s="64">
        <f t="shared" si="53"/>
        <v>6091.13</v>
      </c>
      <c r="J351" s="64">
        <f t="shared" si="53"/>
        <v>6091.13</v>
      </c>
    </row>
    <row r="352" spans="1:10" ht="16.5" customHeight="1">
      <c r="A352" s="232" t="s">
        <v>269</v>
      </c>
      <c r="B352" s="42" t="s">
        <v>346</v>
      </c>
      <c r="C352" s="42" t="s">
        <v>455</v>
      </c>
      <c r="D352" s="42" t="s">
        <v>484</v>
      </c>
      <c r="E352" s="231" t="s">
        <v>98</v>
      </c>
      <c r="F352" s="42" t="s">
        <v>456</v>
      </c>
      <c r="G352" s="64"/>
      <c r="H352" s="234">
        <v>12182.259</v>
      </c>
      <c r="I352" s="234">
        <v>6091.13</v>
      </c>
      <c r="J352" s="234">
        <v>6091.13</v>
      </c>
    </row>
    <row r="353" spans="1:10" ht="42.75" customHeight="1">
      <c r="A353" s="399" t="s">
        <v>56</v>
      </c>
      <c r="B353" s="42"/>
      <c r="C353" s="42" t="s">
        <v>455</v>
      </c>
      <c r="D353" s="42" t="s">
        <v>484</v>
      </c>
      <c r="E353" s="235" t="s">
        <v>53</v>
      </c>
      <c r="F353" s="42"/>
      <c r="G353" s="64"/>
      <c r="H353" s="234">
        <f>H354</f>
        <v>1300</v>
      </c>
      <c r="I353" s="234"/>
      <c r="J353" s="234"/>
    </row>
    <row r="354" spans="1:10" ht="36" customHeight="1">
      <c r="A354" s="74" t="s">
        <v>110</v>
      </c>
      <c r="B354" s="42"/>
      <c r="C354" s="42" t="s">
        <v>357</v>
      </c>
      <c r="D354" s="42" t="s">
        <v>358</v>
      </c>
      <c r="E354" s="235" t="s">
        <v>533</v>
      </c>
      <c r="F354" s="42"/>
      <c r="G354" s="64"/>
      <c r="H354" s="234">
        <f>H355</f>
        <v>1300</v>
      </c>
      <c r="I354" s="234"/>
      <c r="J354" s="234"/>
    </row>
    <row r="355" spans="1:10" ht="31.5" customHeight="1">
      <c r="A355" s="232" t="s">
        <v>413</v>
      </c>
      <c r="B355" s="42"/>
      <c r="C355" s="42" t="s">
        <v>455</v>
      </c>
      <c r="D355" s="42" t="s">
        <v>484</v>
      </c>
      <c r="E355" s="235" t="s">
        <v>359</v>
      </c>
      <c r="F355" s="42"/>
      <c r="G355" s="64"/>
      <c r="H355" s="234">
        <f>H356</f>
        <v>1300</v>
      </c>
      <c r="I355" s="234"/>
      <c r="J355" s="234"/>
    </row>
    <row r="356" spans="1:10" ht="16.5" customHeight="1">
      <c r="A356" s="232" t="s">
        <v>269</v>
      </c>
      <c r="B356" s="42"/>
      <c r="C356" s="42" t="s">
        <v>455</v>
      </c>
      <c r="D356" s="42" t="s">
        <v>484</v>
      </c>
      <c r="E356" s="235" t="s">
        <v>359</v>
      </c>
      <c r="F356" s="42" t="s">
        <v>456</v>
      </c>
      <c r="G356" s="64"/>
      <c r="H356" s="234">
        <v>1300</v>
      </c>
      <c r="I356" s="234"/>
      <c r="J356" s="234"/>
    </row>
    <row r="357" spans="1:10" ht="16.5" customHeight="1">
      <c r="A357" s="241" t="s">
        <v>545</v>
      </c>
      <c r="B357" s="17"/>
      <c r="C357" s="17"/>
      <c r="D357" s="17"/>
      <c r="E357" s="235"/>
      <c r="F357" s="17"/>
      <c r="G357" s="65"/>
      <c r="H357" s="160"/>
      <c r="I357" s="160">
        <v>7966</v>
      </c>
      <c r="J357" s="160">
        <v>16295</v>
      </c>
    </row>
    <row r="358" spans="1:10" ht="16.5" customHeight="1">
      <c r="A358" s="113"/>
      <c r="B358" s="114"/>
      <c r="C358" s="115"/>
      <c r="D358" s="115"/>
      <c r="E358" s="118"/>
      <c r="F358" s="114"/>
      <c r="G358" s="116"/>
      <c r="H358" s="117"/>
      <c r="I358" s="117"/>
      <c r="J358" s="117"/>
    </row>
    <row r="359" spans="5:10" ht="15">
      <c r="E359" s="119"/>
      <c r="F359" s="16"/>
      <c r="I359" s="120"/>
      <c r="J359" s="120"/>
    </row>
    <row r="363" ht="15">
      <c r="E363" s="6"/>
    </row>
  </sheetData>
  <sheetProtection/>
  <mergeCells count="15">
    <mergeCell ref="G7:G8"/>
    <mergeCell ref="A1:G1"/>
    <mergeCell ref="A2:G2"/>
    <mergeCell ref="A3:G3"/>
    <mergeCell ref="A4:G4"/>
    <mergeCell ref="H7:H8"/>
    <mergeCell ref="I7:I8"/>
    <mergeCell ref="J7:J8"/>
    <mergeCell ref="A5:G5"/>
    <mergeCell ref="A7:A8"/>
    <mergeCell ref="B7:B8"/>
    <mergeCell ref="C7:C8"/>
    <mergeCell ref="D7:D8"/>
    <mergeCell ref="E7:E8"/>
    <mergeCell ref="F7:F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24"/>
  <sheetViews>
    <sheetView workbookViewId="0" topLeftCell="A414">
      <selection activeCell="I159" sqref="I159"/>
    </sheetView>
  </sheetViews>
  <sheetFormatPr defaultColWidth="9.140625" defaultRowHeight="15"/>
  <cols>
    <col min="1" max="1" width="33.57421875" style="0" customWidth="1"/>
    <col min="2" max="2" width="6.140625" style="0" customWidth="1"/>
    <col min="3" max="3" width="5.421875" style="0" customWidth="1"/>
    <col min="4" max="4" width="7.140625" style="0" customWidth="1"/>
    <col min="5" max="5" width="12.57421875" style="0" customWidth="1"/>
    <col min="6" max="6" width="5.421875" style="0" customWidth="1"/>
    <col min="7" max="8" width="12.7109375" style="0" customWidth="1"/>
    <col min="9" max="9" width="11.140625" style="0" customWidth="1"/>
    <col min="10" max="10" width="9.57421875" style="0" bestFit="1" customWidth="1"/>
  </cols>
  <sheetData>
    <row r="2" spans="1:6" ht="15">
      <c r="A2" s="436" t="s">
        <v>547</v>
      </c>
      <c r="B2" s="436"/>
      <c r="C2" s="436"/>
      <c r="D2" s="436"/>
      <c r="E2" s="436"/>
      <c r="F2" s="436"/>
    </row>
    <row r="3" spans="1:6" ht="15">
      <c r="A3" s="437" t="s">
        <v>112</v>
      </c>
      <c r="B3" s="437"/>
      <c r="C3" s="437"/>
      <c r="D3" s="437"/>
      <c r="E3" s="437"/>
      <c r="F3" s="437"/>
    </row>
    <row r="4" spans="1:6" ht="15">
      <c r="A4" s="437" t="s">
        <v>118</v>
      </c>
      <c r="B4" s="436"/>
      <c r="C4" s="436"/>
      <c r="D4" s="436"/>
      <c r="E4" s="436"/>
      <c r="F4" s="436"/>
    </row>
    <row r="5" spans="1:9" ht="15.75" customHeight="1">
      <c r="A5" s="438" t="s">
        <v>216</v>
      </c>
      <c r="B5" s="438"/>
      <c r="C5" s="438"/>
      <c r="D5" s="438"/>
      <c r="E5" s="438"/>
      <c r="F5" s="438"/>
      <c r="G5" s="438"/>
      <c r="H5" s="438"/>
      <c r="I5" s="438"/>
    </row>
    <row r="6" spans="1:9" ht="57.75" customHeight="1">
      <c r="A6" s="438"/>
      <c r="B6" s="438"/>
      <c r="C6" s="438"/>
      <c r="D6" s="438"/>
      <c r="E6" s="438"/>
      <c r="F6" s="438"/>
      <c r="G6" s="438"/>
      <c r="H6" s="438"/>
      <c r="I6" s="438"/>
    </row>
    <row r="7" ht="15.75">
      <c r="A7" s="1" t="s">
        <v>536</v>
      </c>
    </row>
    <row r="8" spans="1:9" ht="15">
      <c r="A8" s="433" t="s">
        <v>495</v>
      </c>
      <c r="B8" s="434" t="s">
        <v>537</v>
      </c>
      <c r="C8" s="434" t="s">
        <v>252</v>
      </c>
      <c r="D8" s="434" t="s">
        <v>253</v>
      </c>
      <c r="E8" s="434" t="s">
        <v>254</v>
      </c>
      <c r="F8" s="434" t="s">
        <v>255</v>
      </c>
      <c r="G8" s="439" t="s">
        <v>539</v>
      </c>
      <c r="H8" s="439" t="s">
        <v>525</v>
      </c>
      <c r="I8" s="439" t="s">
        <v>420</v>
      </c>
    </row>
    <row r="9" spans="1:9" ht="15">
      <c r="A9" s="433"/>
      <c r="B9" s="434"/>
      <c r="C9" s="434"/>
      <c r="D9" s="434"/>
      <c r="E9" s="434"/>
      <c r="F9" s="434"/>
      <c r="G9" s="440"/>
      <c r="H9" s="440"/>
      <c r="I9" s="440"/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3">
        <v>7</v>
      </c>
      <c r="H10" s="3">
        <v>8</v>
      </c>
      <c r="I10" s="3">
        <v>9</v>
      </c>
    </row>
    <row r="11" spans="1:10" ht="27">
      <c r="A11" s="149" t="s">
        <v>499</v>
      </c>
      <c r="B11" s="150" t="s">
        <v>496</v>
      </c>
      <c r="C11" s="150"/>
      <c r="D11" s="150"/>
      <c r="E11" s="150"/>
      <c r="F11" s="150"/>
      <c r="G11" s="151">
        <f>G12+G121+G134+G154+G144</f>
        <v>28238.013000000003</v>
      </c>
      <c r="H11" s="151">
        <f>H12+H121+H134+H154+H144</f>
        <v>27610.685</v>
      </c>
      <c r="I11" s="151">
        <f>I12+I121+I134+I154+I144</f>
        <v>27586.008</v>
      </c>
      <c r="J11" s="73"/>
    </row>
    <row r="12" spans="1:9" ht="27">
      <c r="A12" s="152" t="s">
        <v>257</v>
      </c>
      <c r="B12" s="152" t="s">
        <v>496</v>
      </c>
      <c r="C12" s="152" t="s">
        <v>540</v>
      </c>
      <c r="D12" s="152"/>
      <c r="E12" s="152"/>
      <c r="F12" s="152"/>
      <c r="G12" s="153">
        <f>G13+G18+G33+G67+G72+G62</f>
        <v>22259.813000000002</v>
      </c>
      <c r="H12" s="153">
        <f>H13+H18+H33+H67+H72+H62</f>
        <v>21818.685</v>
      </c>
      <c r="I12" s="153">
        <f>I13+I18+I33+I67+I72+I62</f>
        <v>21868.008</v>
      </c>
    </row>
    <row r="13" spans="1:9" ht="54">
      <c r="A13" s="51" t="s">
        <v>258</v>
      </c>
      <c r="B13" s="51" t="s">
        <v>496</v>
      </c>
      <c r="C13" s="51" t="s">
        <v>540</v>
      </c>
      <c r="D13" s="51" t="s">
        <v>541</v>
      </c>
      <c r="E13" s="57" t="s">
        <v>296</v>
      </c>
      <c r="F13" s="101"/>
      <c r="G13" s="61">
        <f aca="true" t="shared" si="0" ref="G13:I16">G14</f>
        <v>1100</v>
      </c>
      <c r="H13" s="61">
        <f t="shared" si="0"/>
        <v>1100</v>
      </c>
      <c r="I13" s="61">
        <f t="shared" si="0"/>
        <v>1100</v>
      </c>
    </row>
    <row r="14" spans="1:9" ht="15" hidden="1">
      <c r="A14" s="57"/>
      <c r="B14" s="57" t="s">
        <v>496</v>
      </c>
      <c r="C14" s="57" t="s">
        <v>540</v>
      </c>
      <c r="D14" s="57" t="s">
        <v>541</v>
      </c>
      <c r="E14" s="57" t="s">
        <v>296</v>
      </c>
      <c r="F14" s="57"/>
      <c r="G14" s="102">
        <f t="shared" si="0"/>
        <v>1100</v>
      </c>
      <c r="H14" s="102">
        <f t="shared" si="0"/>
        <v>1100</v>
      </c>
      <c r="I14" s="102">
        <f t="shared" si="0"/>
        <v>1100</v>
      </c>
    </row>
    <row r="15" spans="1:9" ht="15">
      <c r="A15" s="80" t="s">
        <v>267</v>
      </c>
      <c r="B15" s="80" t="s">
        <v>496</v>
      </c>
      <c r="C15" s="80" t="s">
        <v>540</v>
      </c>
      <c r="D15" s="80" t="s">
        <v>541</v>
      </c>
      <c r="E15" s="80" t="s">
        <v>297</v>
      </c>
      <c r="F15" s="80"/>
      <c r="G15" s="66">
        <f t="shared" si="0"/>
        <v>1100</v>
      </c>
      <c r="H15" s="66">
        <f t="shared" si="0"/>
        <v>1100</v>
      </c>
      <c r="I15" s="66">
        <f t="shared" si="0"/>
        <v>1100</v>
      </c>
    </row>
    <row r="16" spans="1:9" ht="40.5">
      <c r="A16" s="80" t="s">
        <v>101</v>
      </c>
      <c r="B16" s="80" t="s">
        <v>496</v>
      </c>
      <c r="C16" s="80" t="s">
        <v>540</v>
      </c>
      <c r="D16" s="80" t="s">
        <v>541</v>
      </c>
      <c r="E16" s="80" t="s">
        <v>119</v>
      </c>
      <c r="F16" s="80"/>
      <c r="G16" s="66">
        <f t="shared" si="0"/>
        <v>1100</v>
      </c>
      <c r="H16" s="66">
        <f t="shared" si="0"/>
        <v>1100</v>
      </c>
      <c r="I16" s="66">
        <f t="shared" si="0"/>
        <v>1100</v>
      </c>
    </row>
    <row r="17" spans="1:9" ht="67.5">
      <c r="A17" s="80" t="s">
        <v>395</v>
      </c>
      <c r="B17" s="80" t="s">
        <v>496</v>
      </c>
      <c r="C17" s="80" t="s">
        <v>540</v>
      </c>
      <c r="D17" s="80" t="s">
        <v>541</v>
      </c>
      <c r="E17" s="80" t="s">
        <v>119</v>
      </c>
      <c r="F17" s="80" t="s">
        <v>354</v>
      </c>
      <c r="G17" s="66">
        <v>1100</v>
      </c>
      <c r="H17" s="66">
        <v>1100</v>
      </c>
      <c r="I17" s="66">
        <v>1100</v>
      </c>
    </row>
    <row r="18" spans="1:9" ht="81">
      <c r="A18" s="154" t="s">
        <v>542</v>
      </c>
      <c r="B18" s="154" t="s">
        <v>496</v>
      </c>
      <c r="C18" s="154" t="s">
        <v>540</v>
      </c>
      <c r="D18" s="154" t="s">
        <v>484</v>
      </c>
      <c r="E18" s="154"/>
      <c r="F18" s="154"/>
      <c r="G18" s="155">
        <f>G19+G28</f>
        <v>1677.2</v>
      </c>
      <c r="H18" s="155">
        <f>H19+H28</f>
        <v>1677.2</v>
      </c>
      <c r="I18" s="155">
        <f>I19+I28</f>
        <v>1677.2</v>
      </c>
    </row>
    <row r="19" spans="1:9" ht="68.25">
      <c r="A19" s="370" t="s">
        <v>596</v>
      </c>
      <c r="B19" s="81" t="s">
        <v>496</v>
      </c>
      <c r="C19" s="81" t="s">
        <v>540</v>
      </c>
      <c r="D19" s="81" t="s">
        <v>484</v>
      </c>
      <c r="E19" s="81" t="s">
        <v>299</v>
      </c>
      <c r="F19" s="81"/>
      <c r="G19" s="377">
        <f>G20+G23</f>
        <v>1478</v>
      </c>
      <c r="H19" s="377">
        <f>H20+H23</f>
        <v>1478</v>
      </c>
      <c r="I19" s="377">
        <f>I20+I23</f>
        <v>1478</v>
      </c>
    </row>
    <row r="20" spans="1:9" ht="27">
      <c r="A20" s="80" t="s">
        <v>375</v>
      </c>
      <c r="B20" s="80" t="s">
        <v>496</v>
      </c>
      <c r="C20" s="80" t="s">
        <v>540</v>
      </c>
      <c r="D20" s="80" t="s">
        <v>484</v>
      </c>
      <c r="E20" s="80" t="s">
        <v>300</v>
      </c>
      <c r="F20" s="80"/>
      <c r="G20" s="359">
        <f aca="true" t="shared" si="1" ref="G20:I21">G21</f>
        <v>456</v>
      </c>
      <c r="H20" s="359">
        <f t="shared" si="1"/>
        <v>456</v>
      </c>
      <c r="I20" s="359">
        <f t="shared" si="1"/>
        <v>456</v>
      </c>
    </row>
    <row r="21" spans="1:9" ht="40.5">
      <c r="A21" s="80" t="s">
        <v>102</v>
      </c>
      <c r="B21" s="80" t="s">
        <v>496</v>
      </c>
      <c r="C21" s="80" t="s">
        <v>540</v>
      </c>
      <c r="D21" s="80" t="s">
        <v>484</v>
      </c>
      <c r="E21" s="80" t="s">
        <v>120</v>
      </c>
      <c r="F21" s="80"/>
      <c r="G21" s="359">
        <f t="shared" si="1"/>
        <v>456</v>
      </c>
      <c r="H21" s="359">
        <f t="shared" si="1"/>
        <v>456</v>
      </c>
      <c r="I21" s="359">
        <f t="shared" si="1"/>
        <v>456</v>
      </c>
    </row>
    <row r="22" spans="1:9" ht="67.5">
      <c r="A22" s="80" t="s">
        <v>395</v>
      </c>
      <c r="B22" s="80" t="s">
        <v>496</v>
      </c>
      <c r="C22" s="80" t="s">
        <v>540</v>
      </c>
      <c r="D22" s="80" t="s">
        <v>484</v>
      </c>
      <c r="E22" s="80" t="s">
        <v>121</v>
      </c>
      <c r="F22" s="80" t="s">
        <v>354</v>
      </c>
      <c r="G22" s="359">
        <v>456</v>
      </c>
      <c r="H22" s="359">
        <v>456</v>
      </c>
      <c r="I22" s="359">
        <v>456</v>
      </c>
    </row>
    <row r="23" spans="1:9" ht="15">
      <c r="A23" s="80" t="s">
        <v>268</v>
      </c>
      <c r="B23" s="80" t="s">
        <v>496</v>
      </c>
      <c r="C23" s="80" t="s">
        <v>540</v>
      </c>
      <c r="D23" s="80" t="s">
        <v>484</v>
      </c>
      <c r="E23" s="80" t="s">
        <v>122</v>
      </c>
      <c r="F23" s="80"/>
      <c r="G23" s="359">
        <f>G24</f>
        <v>1022</v>
      </c>
      <c r="H23" s="359">
        <f>H24</f>
        <v>1022</v>
      </c>
      <c r="I23" s="359">
        <f>I24</f>
        <v>1022</v>
      </c>
    </row>
    <row r="24" spans="1:9" ht="40.5">
      <c r="A24" s="80" t="s">
        <v>102</v>
      </c>
      <c r="B24" s="80" t="s">
        <v>496</v>
      </c>
      <c r="C24" s="80" t="s">
        <v>540</v>
      </c>
      <c r="D24" s="80" t="s">
        <v>484</v>
      </c>
      <c r="E24" s="80" t="s">
        <v>123</v>
      </c>
      <c r="F24" s="80"/>
      <c r="G24" s="359">
        <f>G25+G26+G27</f>
        <v>1022</v>
      </c>
      <c r="H24" s="359">
        <f>H25+H26+H27</f>
        <v>1022</v>
      </c>
      <c r="I24" s="359">
        <f>I25+I26+I27</f>
        <v>1022</v>
      </c>
    </row>
    <row r="25" spans="1:9" ht="67.5">
      <c r="A25" s="80" t="s">
        <v>395</v>
      </c>
      <c r="B25" s="80" t="s">
        <v>496</v>
      </c>
      <c r="C25" s="80" t="s">
        <v>540</v>
      </c>
      <c r="D25" s="80" t="s">
        <v>484</v>
      </c>
      <c r="E25" s="80" t="s">
        <v>123</v>
      </c>
      <c r="F25" s="80" t="s">
        <v>354</v>
      </c>
      <c r="G25" s="359">
        <v>888</v>
      </c>
      <c r="H25" s="359">
        <v>888</v>
      </c>
      <c r="I25" s="359">
        <v>888</v>
      </c>
    </row>
    <row r="26" spans="1:9" ht="27">
      <c r="A26" s="80" t="s">
        <v>453</v>
      </c>
      <c r="B26" s="80" t="s">
        <v>496</v>
      </c>
      <c r="C26" s="80" t="s">
        <v>540</v>
      </c>
      <c r="D26" s="80" t="s">
        <v>484</v>
      </c>
      <c r="E26" s="80" t="s">
        <v>123</v>
      </c>
      <c r="F26" s="80" t="s">
        <v>454</v>
      </c>
      <c r="G26" s="359">
        <v>131</v>
      </c>
      <c r="H26" s="359">
        <v>131</v>
      </c>
      <c r="I26" s="359">
        <v>131</v>
      </c>
    </row>
    <row r="27" spans="1:9" ht="15">
      <c r="A27" s="80" t="s">
        <v>352</v>
      </c>
      <c r="B27" s="80" t="s">
        <v>496</v>
      </c>
      <c r="C27" s="80" t="s">
        <v>540</v>
      </c>
      <c r="D27" s="80" t="s">
        <v>484</v>
      </c>
      <c r="E27" s="80" t="s">
        <v>123</v>
      </c>
      <c r="F27" s="80" t="s">
        <v>353</v>
      </c>
      <c r="G27" s="359">
        <v>3</v>
      </c>
      <c r="H27" s="359">
        <v>3</v>
      </c>
      <c r="I27" s="359">
        <v>3</v>
      </c>
    </row>
    <row r="28" spans="1:9" ht="15">
      <c r="A28" s="81" t="s">
        <v>269</v>
      </c>
      <c r="B28" s="81" t="s">
        <v>496</v>
      </c>
      <c r="C28" s="81" t="s">
        <v>540</v>
      </c>
      <c r="D28" s="81" t="s">
        <v>484</v>
      </c>
      <c r="E28" s="81" t="s">
        <v>301</v>
      </c>
      <c r="F28" s="81"/>
      <c r="G28" s="377">
        <f aca="true" t="shared" si="2" ref="G28:I29">G29</f>
        <v>199.2</v>
      </c>
      <c r="H28" s="377">
        <f t="shared" si="2"/>
        <v>199.2</v>
      </c>
      <c r="I28" s="377">
        <f t="shared" si="2"/>
        <v>199.2</v>
      </c>
    </row>
    <row r="29" spans="1:9" ht="41.25">
      <c r="A29" s="100" t="s">
        <v>414</v>
      </c>
      <c r="B29" s="80" t="s">
        <v>496</v>
      </c>
      <c r="C29" s="80" t="s">
        <v>540</v>
      </c>
      <c r="D29" s="80" t="s">
        <v>484</v>
      </c>
      <c r="E29" s="80" t="s">
        <v>302</v>
      </c>
      <c r="F29" s="80"/>
      <c r="G29" s="359">
        <f t="shared" si="2"/>
        <v>199.2</v>
      </c>
      <c r="H29" s="359">
        <f t="shared" si="2"/>
        <v>199.2</v>
      </c>
      <c r="I29" s="359">
        <f t="shared" si="2"/>
        <v>199.2</v>
      </c>
    </row>
    <row r="30" spans="1:9" ht="40.5">
      <c r="A30" s="80" t="s">
        <v>102</v>
      </c>
      <c r="B30" s="80" t="s">
        <v>496</v>
      </c>
      <c r="C30" s="80" t="s">
        <v>540</v>
      </c>
      <c r="D30" s="80" t="s">
        <v>484</v>
      </c>
      <c r="E30" s="80" t="s">
        <v>124</v>
      </c>
      <c r="F30" s="80"/>
      <c r="G30" s="359">
        <f>G31+G32</f>
        <v>199.2</v>
      </c>
      <c r="H30" s="359">
        <f>H31+H32</f>
        <v>199.2</v>
      </c>
      <c r="I30" s="359">
        <f>I31+I32</f>
        <v>199.2</v>
      </c>
    </row>
    <row r="31" spans="1:9" ht="67.5">
      <c r="A31" s="80" t="s">
        <v>395</v>
      </c>
      <c r="B31" s="80" t="s">
        <v>496</v>
      </c>
      <c r="C31" s="80" t="s">
        <v>540</v>
      </c>
      <c r="D31" s="80" t="s">
        <v>484</v>
      </c>
      <c r="E31" s="80" t="s">
        <v>124</v>
      </c>
      <c r="F31" s="80" t="s">
        <v>354</v>
      </c>
      <c r="G31" s="359">
        <v>184</v>
      </c>
      <c r="H31" s="359">
        <v>184</v>
      </c>
      <c r="I31" s="359">
        <v>184</v>
      </c>
    </row>
    <row r="32" spans="1:9" ht="27">
      <c r="A32" s="80" t="s">
        <v>453</v>
      </c>
      <c r="B32" s="80" t="s">
        <v>496</v>
      </c>
      <c r="C32" s="80" t="s">
        <v>540</v>
      </c>
      <c r="D32" s="80" t="s">
        <v>484</v>
      </c>
      <c r="E32" s="80" t="s">
        <v>124</v>
      </c>
      <c r="F32" s="80" t="s">
        <v>454</v>
      </c>
      <c r="G32" s="359">
        <v>15.2</v>
      </c>
      <c r="H32" s="359">
        <v>15.2</v>
      </c>
      <c r="I32" s="359">
        <v>15.2</v>
      </c>
    </row>
    <row r="33" spans="1:9" ht="94.5">
      <c r="A33" s="154" t="s">
        <v>298</v>
      </c>
      <c r="B33" s="51" t="s">
        <v>496</v>
      </c>
      <c r="C33" s="51" t="s">
        <v>540</v>
      </c>
      <c r="D33" s="51" t="s">
        <v>485</v>
      </c>
      <c r="E33" s="51"/>
      <c r="F33" s="51"/>
      <c r="G33" s="61">
        <f>G34+G39+G59</f>
        <v>10556.357</v>
      </c>
      <c r="H33" s="61">
        <f>H34+H39+H59</f>
        <v>10596.357</v>
      </c>
      <c r="I33" s="61">
        <f>I34+I39+I59</f>
        <v>10638.357</v>
      </c>
    </row>
    <row r="34" spans="1:9" ht="99.75" customHeight="1">
      <c r="A34" s="389" t="s">
        <v>597</v>
      </c>
      <c r="B34" s="57" t="s">
        <v>496</v>
      </c>
      <c r="C34" s="57" t="s">
        <v>540</v>
      </c>
      <c r="D34" s="57" t="s">
        <v>485</v>
      </c>
      <c r="E34" s="57" t="s">
        <v>125</v>
      </c>
      <c r="F34" s="57"/>
      <c r="G34" s="102">
        <f>G35</f>
        <v>8784</v>
      </c>
      <c r="H34" s="102">
        <f>H35</f>
        <v>8784</v>
      </c>
      <c r="I34" s="102">
        <f>I35</f>
        <v>8784</v>
      </c>
    </row>
    <row r="35" spans="1:9" ht="41.25">
      <c r="A35" s="389" t="s">
        <v>0</v>
      </c>
      <c r="B35" s="80" t="s">
        <v>496</v>
      </c>
      <c r="C35" s="80" t="s">
        <v>540</v>
      </c>
      <c r="D35" s="80" t="s">
        <v>485</v>
      </c>
      <c r="E35" s="80" t="s">
        <v>126</v>
      </c>
      <c r="F35" s="80"/>
      <c r="G35" s="66">
        <f>G36+G37+G38</f>
        <v>8784</v>
      </c>
      <c r="H35" s="66">
        <f>H36+H37+H38</f>
        <v>8784</v>
      </c>
      <c r="I35" s="66">
        <f>I36+I37+I38</f>
        <v>8784</v>
      </c>
    </row>
    <row r="36" spans="1:9" ht="67.5">
      <c r="A36" s="80" t="s">
        <v>395</v>
      </c>
      <c r="B36" s="80" t="s">
        <v>496</v>
      </c>
      <c r="C36" s="80" t="s">
        <v>540</v>
      </c>
      <c r="D36" s="80" t="s">
        <v>485</v>
      </c>
      <c r="E36" s="80" t="s">
        <v>127</v>
      </c>
      <c r="F36" s="80" t="s">
        <v>354</v>
      </c>
      <c r="G36" s="66">
        <v>8638</v>
      </c>
      <c r="H36" s="66">
        <v>8638</v>
      </c>
      <c r="I36" s="66">
        <v>8638</v>
      </c>
    </row>
    <row r="37" spans="1:9" ht="27">
      <c r="A37" s="80" t="s">
        <v>453</v>
      </c>
      <c r="B37" s="80" t="s">
        <v>496</v>
      </c>
      <c r="C37" s="80" t="s">
        <v>540</v>
      </c>
      <c r="D37" s="80" t="s">
        <v>485</v>
      </c>
      <c r="E37" s="80" t="s">
        <v>127</v>
      </c>
      <c r="F37" s="80" t="s">
        <v>454</v>
      </c>
      <c r="G37" s="66">
        <v>126</v>
      </c>
      <c r="H37" s="66">
        <v>126</v>
      </c>
      <c r="I37" s="66">
        <v>126</v>
      </c>
    </row>
    <row r="38" spans="1:9" ht="15">
      <c r="A38" s="80" t="s">
        <v>352</v>
      </c>
      <c r="B38" s="80" t="s">
        <v>496</v>
      </c>
      <c r="C38" s="80" t="s">
        <v>540</v>
      </c>
      <c r="D38" s="80" t="s">
        <v>485</v>
      </c>
      <c r="E38" s="80" t="s">
        <v>127</v>
      </c>
      <c r="F38" s="80" t="s">
        <v>353</v>
      </c>
      <c r="G38" s="66">
        <v>20</v>
      </c>
      <c r="H38" s="66">
        <v>20</v>
      </c>
      <c r="I38" s="66">
        <v>20</v>
      </c>
    </row>
    <row r="39" spans="1:9" ht="15">
      <c r="A39" s="156" t="s">
        <v>269</v>
      </c>
      <c r="B39" s="156" t="s">
        <v>496</v>
      </c>
      <c r="C39" s="156" t="s">
        <v>540</v>
      </c>
      <c r="D39" s="156" t="s">
        <v>485</v>
      </c>
      <c r="E39" s="156" t="s">
        <v>301</v>
      </c>
      <c r="F39" s="156"/>
      <c r="G39" s="157">
        <f>G40+G44+G50+G54</f>
        <v>972.357</v>
      </c>
      <c r="H39" s="157">
        <f>H40+H44+H50+H54</f>
        <v>972.357</v>
      </c>
      <c r="I39" s="157">
        <f>I40+I44+I50+I54</f>
        <v>972.357</v>
      </c>
    </row>
    <row r="40" spans="1:9" ht="142.5">
      <c r="A40" s="158" t="s">
        <v>128</v>
      </c>
      <c r="B40" s="57" t="s">
        <v>496</v>
      </c>
      <c r="C40" s="81" t="s">
        <v>540</v>
      </c>
      <c r="D40" s="81" t="s">
        <v>485</v>
      </c>
      <c r="E40" s="81" t="s">
        <v>302</v>
      </c>
      <c r="F40" s="81"/>
      <c r="G40" s="52">
        <f>G41</f>
        <v>237</v>
      </c>
      <c r="H40" s="52">
        <f>H41</f>
        <v>237</v>
      </c>
      <c r="I40" s="52">
        <f>I41</f>
        <v>237</v>
      </c>
    </row>
    <row r="41" spans="1:9" ht="81.75">
      <c r="A41" s="123" t="s">
        <v>526</v>
      </c>
      <c r="B41" s="80" t="s">
        <v>496</v>
      </c>
      <c r="C41" s="159" t="s">
        <v>540</v>
      </c>
      <c r="D41" s="56" t="s">
        <v>485</v>
      </c>
      <c r="E41" s="56" t="s">
        <v>304</v>
      </c>
      <c r="F41" s="106"/>
      <c r="G41" s="68">
        <f>G42+G43</f>
        <v>237</v>
      </c>
      <c r="H41" s="68">
        <f>H42+H43</f>
        <v>237</v>
      </c>
      <c r="I41" s="68">
        <f>I42+I43</f>
        <v>237</v>
      </c>
    </row>
    <row r="42" spans="1:9" ht="67.5">
      <c r="A42" s="80" t="s">
        <v>395</v>
      </c>
      <c r="B42" s="80" t="s">
        <v>496</v>
      </c>
      <c r="C42" s="80" t="s">
        <v>540</v>
      </c>
      <c r="D42" s="80" t="s">
        <v>485</v>
      </c>
      <c r="E42" s="56" t="s">
        <v>304</v>
      </c>
      <c r="F42" s="80" t="s">
        <v>354</v>
      </c>
      <c r="G42" s="160">
        <v>237</v>
      </c>
      <c r="H42" s="160">
        <v>237</v>
      </c>
      <c r="I42" s="160">
        <v>237</v>
      </c>
    </row>
    <row r="43" spans="1:9" ht="27">
      <c r="A43" s="80" t="s">
        <v>453</v>
      </c>
      <c r="B43" s="80" t="s">
        <v>496</v>
      </c>
      <c r="C43" s="80" t="s">
        <v>540</v>
      </c>
      <c r="D43" s="80" t="s">
        <v>485</v>
      </c>
      <c r="E43" s="56" t="s">
        <v>304</v>
      </c>
      <c r="F43" s="80" t="s">
        <v>454</v>
      </c>
      <c r="G43" s="160"/>
      <c r="H43" s="160"/>
      <c r="I43" s="160"/>
    </row>
    <row r="44" spans="1:9" ht="45" customHeight="1">
      <c r="A44" s="158" t="s">
        <v>322</v>
      </c>
      <c r="B44" s="57" t="s">
        <v>496</v>
      </c>
      <c r="C44" s="161" t="s">
        <v>540</v>
      </c>
      <c r="D44" s="161" t="s">
        <v>485</v>
      </c>
      <c r="E44" s="161" t="s">
        <v>323</v>
      </c>
      <c r="F44" s="57"/>
      <c r="G44" s="102">
        <f>G45</f>
        <v>261.357</v>
      </c>
      <c r="H44" s="102">
        <f>H45</f>
        <v>261.357</v>
      </c>
      <c r="I44" s="102">
        <f>I45</f>
        <v>261.357</v>
      </c>
    </row>
    <row r="45" spans="1:9" ht="108.75">
      <c r="A45" s="56" t="s">
        <v>324</v>
      </c>
      <c r="B45" s="85" t="s">
        <v>496</v>
      </c>
      <c r="C45" s="85" t="s">
        <v>540</v>
      </c>
      <c r="D45" s="85" t="s">
        <v>485</v>
      </c>
      <c r="E45" s="162" t="s">
        <v>325</v>
      </c>
      <c r="F45" s="85"/>
      <c r="G45" s="64">
        <f aca="true" t="shared" si="3" ref="G45:I46">G46</f>
        <v>261.357</v>
      </c>
      <c r="H45" s="64">
        <f t="shared" si="3"/>
        <v>261.357</v>
      </c>
      <c r="I45" s="64">
        <f t="shared" si="3"/>
        <v>261.357</v>
      </c>
    </row>
    <row r="46" spans="1:9" ht="54.75">
      <c r="A46" s="56" t="s">
        <v>527</v>
      </c>
      <c r="B46" s="85" t="s">
        <v>496</v>
      </c>
      <c r="C46" s="85" t="s">
        <v>540</v>
      </c>
      <c r="D46" s="85" t="s">
        <v>485</v>
      </c>
      <c r="E46" s="56" t="s">
        <v>327</v>
      </c>
      <c r="F46" s="85"/>
      <c r="G46" s="64">
        <f t="shared" si="3"/>
        <v>261.357</v>
      </c>
      <c r="H46" s="64">
        <f t="shared" si="3"/>
        <v>261.357</v>
      </c>
      <c r="I46" s="64">
        <f t="shared" si="3"/>
        <v>261.357</v>
      </c>
    </row>
    <row r="47" spans="1:9" ht="15">
      <c r="A47" s="56" t="s">
        <v>269</v>
      </c>
      <c r="B47" s="85" t="s">
        <v>496</v>
      </c>
      <c r="C47" s="85" t="s">
        <v>540</v>
      </c>
      <c r="D47" s="85" t="s">
        <v>485</v>
      </c>
      <c r="E47" s="56" t="s">
        <v>327</v>
      </c>
      <c r="F47" s="85"/>
      <c r="G47" s="64">
        <f>G48+G49</f>
        <v>261.357</v>
      </c>
      <c r="H47" s="64">
        <f>H48+H49</f>
        <v>261.357</v>
      </c>
      <c r="I47" s="64">
        <f>I48+I49</f>
        <v>261.357</v>
      </c>
    </row>
    <row r="48" spans="1:9" ht="67.5">
      <c r="A48" s="80" t="s">
        <v>395</v>
      </c>
      <c r="B48" s="85" t="s">
        <v>496</v>
      </c>
      <c r="C48" s="80" t="s">
        <v>540</v>
      </c>
      <c r="D48" s="80" t="s">
        <v>485</v>
      </c>
      <c r="E48" s="56" t="s">
        <v>327</v>
      </c>
      <c r="F48" s="80" t="s">
        <v>354</v>
      </c>
      <c r="G48" s="163">
        <v>261.357</v>
      </c>
      <c r="H48" s="163">
        <v>261.357</v>
      </c>
      <c r="I48" s="163">
        <v>261.357</v>
      </c>
    </row>
    <row r="49" spans="1:9" ht="27">
      <c r="A49" s="164" t="s">
        <v>453</v>
      </c>
      <c r="B49" s="165" t="s">
        <v>496</v>
      </c>
      <c r="C49" s="165" t="s">
        <v>540</v>
      </c>
      <c r="D49" s="165" t="s">
        <v>485</v>
      </c>
      <c r="E49" s="56" t="s">
        <v>327</v>
      </c>
      <c r="F49" s="165" t="s">
        <v>454</v>
      </c>
      <c r="G49" s="160"/>
      <c r="H49" s="160"/>
      <c r="I49" s="160"/>
    </row>
    <row r="50" spans="1:9" ht="57">
      <c r="A50" s="166" t="s">
        <v>318</v>
      </c>
      <c r="B50" s="81" t="s">
        <v>496</v>
      </c>
      <c r="C50" s="57" t="s">
        <v>540</v>
      </c>
      <c r="D50" s="57" t="s">
        <v>485</v>
      </c>
      <c r="E50" s="57" t="s">
        <v>319</v>
      </c>
      <c r="F50" s="57"/>
      <c r="G50" s="62">
        <f aca="true" t="shared" si="4" ref="G50:I52">G51</f>
        <v>237</v>
      </c>
      <c r="H50" s="62">
        <f t="shared" si="4"/>
        <v>237</v>
      </c>
      <c r="I50" s="62">
        <f t="shared" si="4"/>
        <v>237</v>
      </c>
    </row>
    <row r="51" spans="1:9" ht="68.25">
      <c r="A51" s="56" t="s">
        <v>179</v>
      </c>
      <c r="B51" s="81" t="s">
        <v>496</v>
      </c>
      <c r="C51" s="85" t="s">
        <v>540</v>
      </c>
      <c r="D51" s="85" t="s">
        <v>485</v>
      </c>
      <c r="E51" s="85" t="s">
        <v>180</v>
      </c>
      <c r="F51" s="85"/>
      <c r="G51" s="64">
        <f t="shared" si="4"/>
        <v>237</v>
      </c>
      <c r="H51" s="64">
        <f t="shared" si="4"/>
        <v>237</v>
      </c>
      <c r="I51" s="64">
        <f t="shared" si="4"/>
        <v>237</v>
      </c>
    </row>
    <row r="52" spans="1:9" ht="54.75">
      <c r="A52" s="56" t="s">
        <v>528</v>
      </c>
      <c r="B52" s="81" t="s">
        <v>496</v>
      </c>
      <c r="C52" s="85" t="s">
        <v>129</v>
      </c>
      <c r="D52" s="85" t="s">
        <v>485</v>
      </c>
      <c r="E52" s="85" t="s">
        <v>182</v>
      </c>
      <c r="F52" s="85"/>
      <c r="G52" s="64">
        <f t="shared" si="4"/>
        <v>237</v>
      </c>
      <c r="H52" s="64">
        <f t="shared" si="4"/>
        <v>237</v>
      </c>
      <c r="I52" s="64">
        <f t="shared" si="4"/>
        <v>237</v>
      </c>
    </row>
    <row r="53" spans="1:9" ht="67.5">
      <c r="A53" s="80" t="s">
        <v>395</v>
      </c>
      <c r="B53" s="80" t="s">
        <v>496</v>
      </c>
      <c r="C53" s="80" t="s">
        <v>540</v>
      </c>
      <c r="D53" s="80" t="s">
        <v>485</v>
      </c>
      <c r="E53" s="80" t="s">
        <v>182</v>
      </c>
      <c r="F53" s="80" t="s">
        <v>354</v>
      </c>
      <c r="G53" s="160">
        <v>237</v>
      </c>
      <c r="H53" s="160">
        <v>237</v>
      </c>
      <c r="I53" s="160">
        <v>237</v>
      </c>
    </row>
    <row r="54" spans="1:9" ht="57">
      <c r="A54" s="166" t="s">
        <v>309</v>
      </c>
      <c r="B54" s="81" t="s">
        <v>496</v>
      </c>
      <c r="C54" s="81" t="s">
        <v>540</v>
      </c>
      <c r="D54" s="81" t="s">
        <v>485</v>
      </c>
      <c r="E54" s="81" t="s">
        <v>310</v>
      </c>
      <c r="F54" s="81"/>
      <c r="G54" s="82">
        <f aca="true" t="shared" si="5" ref="G54:I55">G55</f>
        <v>237</v>
      </c>
      <c r="H54" s="82">
        <f t="shared" si="5"/>
        <v>237</v>
      </c>
      <c r="I54" s="82">
        <f t="shared" si="5"/>
        <v>237</v>
      </c>
    </row>
    <row r="55" spans="1:9" ht="108.75">
      <c r="A55" s="167" t="s">
        <v>313</v>
      </c>
      <c r="B55" s="80" t="s">
        <v>496</v>
      </c>
      <c r="C55" s="80" t="s">
        <v>540</v>
      </c>
      <c r="D55" s="80" t="s">
        <v>485</v>
      </c>
      <c r="E55" s="107" t="s">
        <v>314</v>
      </c>
      <c r="F55" s="80"/>
      <c r="G55" s="65">
        <f t="shared" si="5"/>
        <v>237</v>
      </c>
      <c r="H55" s="65">
        <f t="shared" si="5"/>
        <v>237</v>
      </c>
      <c r="I55" s="65">
        <f t="shared" si="5"/>
        <v>237</v>
      </c>
    </row>
    <row r="56" spans="1:9" ht="81.75">
      <c r="A56" s="108" t="s">
        <v>529</v>
      </c>
      <c r="B56" s="80" t="s">
        <v>496</v>
      </c>
      <c r="C56" s="80" t="s">
        <v>540</v>
      </c>
      <c r="D56" s="80" t="s">
        <v>485</v>
      </c>
      <c r="E56" s="107" t="s">
        <v>86</v>
      </c>
      <c r="F56" s="80"/>
      <c r="G56" s="65">
        <f>G57+G58</f>
        <v>237</v>
      </c>
      <c r="H56" s="65">
        <f>H57+H58</f>
        <v>237</v>
      </c>
      <c r="I56" s="65">
        <f>I57+I58</f>
        <v>237</v>
      </c>
    </row>
    <row r="57" spans="1:9" ht="67.5">
      <c r="A57" s="80" t="s">
        <v>395</v>
      </c>
      <c r="B57" s="81" t="s">
        <v>496</v>
      </c>
      <c r="C57" s="80" t="s">
        <v>540</v>
      </c>
      <c r="D57" s="80" t="s">
        <v>485</v>
      </c>
      <c r="E57" s="168" t="s">
        <v>86</v>
      </c>
      <c r="F57" s="80" t="s">
        <v>354</v>
      </c>
      <c r="G57" s="163">
        <v>237</v>
      </c>
      <c r="H57" s="163">
        <v>237</v>
      </c>
      <c r="I57" s="163">
        <v>237</v>
      </c>
    </row>
    <row r="58" spans="1:9" ht="27">
      <c r="A58" s="164" t="s">
        <v>453</v>
      </c>
      <c r="B58" s="81" t="s">
        <v>496</v>
      </c>
      <c r="C58" s="80" t="s">
        <v>540</v>
      </c>
      <c r="D58" s="80" t="s">
        <v>485</v>
      </c>
      <c r="E58" s="167" t="s">
        <v>86</v>
      </c>
      <c r="F58" s="80" t="s">
        <v>454</v>
      </c>
      <c r="G58" s="160"/>
      <c r="H58" s="160"/>
      <c r="I58" s="160"/>
    </row>
    <row r="59" spans="1:9" ht="85.5">
      <c r="A59" s="169" t="s">
        <v>285</v>
      </c>
      <c r="B59" s="169" t="s">
        <v>496</v>
      </c>
      <c r="C59" s="169" t="s">
        <v>540</v>
      </c>
      <c r="D59" s="169" t="s">
        <v>485</v>
      </c>
      <c r="E59" s="169" t="s">
        <v>320</v>
      </c>
      <c r="F59" s="169"/>
      <c r="G59" s="170">
        <f aca="true" t="shared" si="6" ref="G59:I60">G60</f>
        <v>800</v>
      </c>
      <c r="H59" s="170">
        <f t="shared" si="6"/>
        <v>840</v>
      </c>
      <c r="I59" s="170">
        <f t="shared" si="6"/>
        <v>882</v>
      </c>
    </row>
    <row r="60" spans="1:9" ht="41.25">
      <c r="A60" s="94" t="s">
        <v>270</v>
      </c>
      <c r="B60" s="76" t="s">
        <v>496</v>
      </c>
      <c r="C60" s="76" t="s">
        <v>540</v>
      </c>
      <c r="D60" s="76" t="s">
        <v>485</v>
      </c>
      <c r="E60" s="76" t="s">
        <v>63</v>
      </c>
      <c r="F60" s="76"/>
      <c r="G60" s="171">
        <f t="shared" si="6"/>
        <v>800</v>
      </c>
      <c r="H60" s="171">
        <f t="shared" si="6"/>
        <v>840</v>
      </c>
      <c r="I60" s="171">
        <f t="shared" si="6"/>
        <v>882</v>
      </c>
    </row>
    <row r="61" spans="1:9" ht="27">
      <c r="A61" s="76" t="s">
        <v>453</v>
      </c>
      <c r="B61" s="172" t="s">
        <v>496</v>
      </c>
      <c r="C61" s="76" t="s">
        <v>540</v>
      </c>
      <c r="D61" s="76" t="s">
        <v>485</v>
      </c>
      <c r="E61" s="76" t="s">
        <v>63</v>
      </c>
      <c r="F61" s="76" t="s">
        <v>454</v>
      </c>
      <c r="G61" s="160">
        <v>800</v>
      </c>
      <c r="H61" s="160">
        <v>840</v>
      </c>
      <c r="I61" s="160">
        <v>882</v>
      </c>
    </row>
    <row r="62" spans="1:9" ht="15">
      <c r="A62" s="137" t="s">
        <v>209</v>
      </c>
      <c r="B62" s="172" t="s">
        <v>496</v>
      </c>
      <c r="C62" s="172" t="s">
        <v>540</v>
      </c>
      <c r="D62" s="172" t="s">
        <v>379</v>
      </c>
      <c r="E62" s="172"/>
      <c r="F62" s="172"/>
      <c r="G62" s="173">
        <f>G63</f>
        <v>0</v>
      </c>
      <c r="H62" s="173">
        <f aca="true" t="shared" si="7" ref="H62:I65">H63</f>
        <v>0</v>
      </c>
      <c r="I62" s="173">
        <f t="shared" si="7"/>
        <v>10.323</v>
      </c>
    </row>
    <row r="63" spans="1:9" ht="54.75">
      <c r="A63" s="58" t="s">
        <v>49</v>
      </c>
      <c r="B63" s="172" t="s">
        <v>496</v>
      </c>
      <c r="C63" s="76" t="s">
        <v>540</v>
      </c>
      <c r="D63" s="76" t="s">
        <v>379</v>
      </c>
      <c r="E63" s="76" t="s">
        <v>305</v>
      </c>
      <c r="F63" s="76"/>
      <c r="G63" s="160">
        <f>G64</f>
        <v>0</v>
      </c>
      <c r="H63" s="160">
        <f t="shared" si="7"/>
        <v>0</v>
      </c>
      <c r="I63" s="160">
        <f t="shared" si="7"/>
        <v>10.323</v>
      </c>
    </row>
    <row r="64" spans="1:9" ht="111.75" customHeight="1">
      <c r="A64" s="142" t="s">
        <v>210</v>
      </c>
      <c r="B64" s="156" t="s">
        <v>496</v>
      </c>
      <c r="C64" s="80" t="s">
        <v>540</v>
      </c>
      <c r="D64" s="80" t="s">
        <v>379</v>
      </c>
      <c r="E64" s="80" t="s">
        <v>212</v>
      </c>
      <c r="F64" s="80"/>
      <c r="G64" s="174">
        <f>G65</f>
        <v>0</v>
      </c>
      <c r="H64" s="174">
        <f t="shared" si="7"/>
        <v>0</v>
      </c>
      <c r="I64" s="174">
        <f t="shared" si="7"/>
        <v>10.323</v>
      </c>
    </row>
    <row r="65" spans="1:9" ht="81.75">
      <c r="A65" s="142" t="s">
        <v>211</v>
      </c>
      <c r="B65" s="156" t="s">
        <v>496</v>
      </c>
      <c r="C65" s="80" t="s">
        <v>540</v>
      </c>
      <c r="D65" s="80" t="s">
        <v>379</v>
      </c>
      <c r="E65" s="80" t="s">
        <v>213</v>
      </c>
      <c r="F65" s="80"/>
      <c r="G65" s="174">
        <f>G66</f>
        <v>0</v>
      </c>
      <c r="H65" s="174">
        <f t="shared" si="7"/>
        <v>0</v>
      </c>
      <c r="I65" s="174">
        <f t="shared" si="7"/>
        <v>10.323</v>
      </c>
    </row>
    <row r="66" spans="1:9" ht="27">
      <c r="A66" s="76" t="s">
        <v>453</v>
      </c>
      <c r="B66" s="156" t="s">
        <v>496</v>
      </c>
      <c r="C66" s="80" t="s">
        <v>540</v>
      </c>
      <c r="D66" s="80" t="s">
        <v>379</v>
      </c>
      <c r="E66" s="80" t="s">
        <v>213</v>
      </c>
      <c r="F66" s="80" t="s">
        <v>454</v>
      </c>
      <c r="G66" s="174"/>
      <c r="H66" s="174"/>
      <c r="I66" s="174">
        <v>10.323</v>
      </c>
    </row>
    <row r="67" spans="1:9" ht="15">
      <c r="A67" s="154" t="s">
        <v>338</v>
      </c>
      <c r="B67" s="156" t="s">
        <v>496</v>
      </c>
      <c r="C67" s="154" t="s">
        <v>540</v>
      </c>
      <c r="D67" s="154" t="s">
        <v>349</v>
      </c>
      <c r="E67" s="80"/>
      <c r="F67" s="156"/>
      <c r="G67" s="155">
        <f aca="true" t="shared" si="8" ref="G67:I70">G68</f>
        <v>500</v>
      </c>
      <c r="H67" s="155">
        <f t="shared" si="8"/>
        <v>500</v>
      </c>
      <c r="I67" s="155">
        <f t="shared" si="8"/>
        <v>500</v>
      </c>
    </row>
    <row r="68" spans="1:9" ht="27.75">
      <c r="A68" s="56" t="s">
        <v>306</v>
      </c>
      <c r="B68" s="80" t="s">
        <v>496</v>
      </c>
      <c r="C68" s="80" t="s">
        <v>540</v>
      </c>
      <c r="D68" s="80">
        <v>11</v>
      </c>
      <c r="E68" s="80" t="s">
        <v>307</v>
      </c>
      <c r="F68" s="80"/>
      <c r="G68" s="66">
        <f t="shared" si="8"/>
        <v>500</v>
      </c>
      <c r="H68" s="66">
        <f t="shared" si="8"/>
        <v>500</v>
      </c>
      <c r="I68" s="66">
        <f t="shared" si="8"/>
        <v>500</v>
      </c>
    </row>
    <row r="69" spans="1:9" ht="15">
      <c r="A69" s="56" t="s">
        <v>338</v>
      </c>
      <c r="B69" s="80" t="s">
        <v>496</v>
      </c>
      <c r="C69" s="80" t="s">
        <v>540</v>
      </c>
      <c r="D69" s="80">
        <v>11</v>
      </c>
      <c r="E69" s="80" t="s">
        <v>308</v>
      </c>
      <c r="F69" s="80"/>
      <c r="G69" s="66">
        <f t="shared" si="8"/>
        <v>500</v>
      </c>
      <c r="H69" s="66">
        <f t="shared" si="8"/>
        <v>500</v>
      </c>
      <c r="I69" s="66">
        <f t="shared" si="8"/>
        <v>500</v>
      </c>
    </row>
    <row r="70" spans="1:9" ht="27.75">
      <c r="A70" s="175" t="s">
        <v>130</v>
      </c>
      <c r="B70" s="80" t="s">
        <v>496</v>
      </c>
      <c r="C70" s="80" t="s">
        <v>540</v>
      </c>
      <c r="D70" s="80" t="s">
        <v>349</v>
      </c>
      <c r="E70" s="80" t="s">
        <v>131</v>
      </c>
      <c r="F70" s="80"/>
      <c r="G70" s="66">
        <f t="shared" si="8"/>
        <v>500</v>
      </c>
      <c r="H70" s="66">
        <f t="shared" si="8"/>
        <v>500</v>
      </c>
      <c r="I70" s="66">
        <f t="shared" si="8"/>
        <v>500</v>
      </c>
    </row>
    <row r="71" spans="1:9" ht="15">
      <c r="A71" s="80" t="s">
        <v>352</v>
      </c>
      <c r="B71" s="80" t="s">
        <v>496</v>
      </c>
      <c r="C71" s="80" t="s">
        <v>540</v>
      </c>
      <c r="D71" s="80" t="s">
        <v>349</v>
      </c>
      <c r="E71" s="80" t="s">
        <v>131</v>
      </c>
      <c r="F71" s="80" t="s">
        <v>353</v>
      </c>
      <c r="G71" s="66">
        <v>500</v>
      </c>
      <c r="H71" s="66">
        <v>500</v>
      </c>
      <c r="I71" s="66">
        <v>500</v>
      </c>
    </row>
    <row r="72" spans="1:9" ht="27">
      <c r="A72" s="156" t="s">
        <v>339</v>
      </c>
      <c r="B72" s="156" t="s">
        <v>496</v>
      </c>
      <c r="C72" s="156" t="s">
        <v>540</v>
      </c>
      <c r="D72" s="156">
        <v>13</v>
      </c>
      <c r="E72" s="80"/>
      <c r="F72" s="80"/>
      <c r="G72" s="155">
        <f>G73+G77+G81+G87+G93</f>
        <v>8426.256</v>
      </c>
      <c r="H72" s="155">
        <f>H73+H77+H81+H87+H93</f>
        <v>7945.128</v>
      </c>
      <c r="I72" s="155">
        <f>I73+I77+I81+I87+I93</f>
        <v>7942.128</v>
      </c>
    </row>
    <row r="73" spans="1:9" ht="41.25">
      <c r="A73" s="176" t="s">
        <v>309</v>
      </c>
      <c r="B73" s="154" t="s">
        <v>496</v>
      </c>
      <c r="C73" s="154" t="s">
        <v>540</v>
      </c>
      <c r="D73" s="154" t="s">
        <v>487</v>
      </c>
      <c r="E73" s="177" t="s">
        <v>310</v>
      </c>
      <c r="F73" s="177"/>
      <c r="G73" s="178">
        <f aca="true" t="shared" si="9" ref="G73:I75">G74</f>
        <v>80.4</v>
      </c>
      <c r="H73" s="178">
        <f t="shared" si="9"/>
        <v>80.4</v>
      </c>
      <c r="I73" s="178">
        <f t="shared" si="9"/>
        <v>80.4</v>
      </c>
    </row>
    <row r="74" spans="1:9" ht="81.75">
      <c r="A74" s="107" t="s">
        <v>311</v>
      </c>
      <c r="B74" s="156" t="s">
        <v>496</v>
      </c>
      <c r="C74" s="156" t="s">
        <v>540</v>
      </c>
      <c r="D74" s="156" t="s">
        <v>487</v>
      </c>
      <c r="E74" s="80" t="s">
        <v>312</v>
      </c>
      <c r="F74" s="80"/>
      <c r="G74" s="66">
        <f t="shared" si="9"/>
        <v>80.4</v>
      </c>
      <c r="H74" s="66">
        <f t="shared" si="9"/>
        <v>80.4</v>
      </c>
      <c r="I74" s="66">
        <f t="shared" si="9"/>
        <v>80.4</v>
      </c>
    </row>
    <row r="75" spans="1:9" ht="81.75">
      <c r="A75" s="100" t="s">
        <v>531</v>
      </c>
      <c r="B75" s="156" t="s">
        <v>496</v>
      </c>
      <c r="C75" s="156" t="s">
        <v>540</v>
      </c>
      <c r="D75" s="156" t="s">
        <v>487</v>
      </c>
      <c r="E75" s="80" t="s">
        <v>447</v>
      </c>
      <c r="F75" s="80"/>
      <c r="G75" s="66">
        <f t="shared" si="9"/>
        <v>80.4</v>
      </c>
      <c r="H75" s="66">
        <f t="shared" si="9"/>
        <v>80.4</v>
      </c>
      <c r="I75" s="66">
        <f t="shared" si="9"/>
        <v>80.4</v>
      </c>
    </row>
    <row r="76" spans="1:9" ht="27">
      <c r="A76" s="164" t="s">
        <v>453</v>
      </c>
      <c r="B76" s="156" t="s">
        <v>496</v>
      </c>
      <c r="C76" s="156" t="s">
        <v>540</v>
      </c>
      <c r="D76" s="156" t="s">
        <v>487</v>
      </c>
      <c r="E76" s="80" t="s">
        <v>448</v>
      </c>
      <c r="F76" s="80" t="s">
        <v>454</v>
      </c>
      <c r="G76" s="160">
        <v>80.4</v>
      </c>
      <c r="H76" s="160">
        <v>80.4</v>
      </c>
      <c r="I76" s="160">
        <v>80.4</v>
      </c>
    </row>
    <row r="77" spans="1:9" ht="54.75">
      <c r="A77" s="179" t="s">
        <v>49</v>
      </c>
      <c r="B77" s="177" t="s">
        <v>496</v>
      </c>
      <c r="C77" s="177" t="s">
        <v>540</v>
      </c>
      <c r="D77" s="177" t="s">
        <v>487</v>
      </c>
      <c r="E77" s="177" t="s">
        <v>305</v>
      </c>
      <c r="F77" s="177"/>
      <c r="G77" s="178">
        <f aca="true" t="shared" si="10" ref="G77:I79">G78</f>
        <v>822.856</v>
      </c>
      <c r="H77" s="178">
        <f t="shared" si="10"/>
        <v>851.728</v>
      </c>
      <c r="I77" s="178">
        <f t="shared" si="10"/>
        <v>851.728</v>
      </c>
    </row>
    <row r="78" spans="1:9" ht="81.75">
      <c r="A78" s="107" t="s">
        <v>50</v>
      </c>
      <c r="B78" s="80" t="s">
        <v>496</v>
      </c>
      <c r="C78" s="80" t="s">
        <v>540</v>
      </c>
      <c r="D78" s="80" t="s">
        <v>487</v>
      </c>
      <c r="E78" s="80" t="s">
        <v>51</v>
      </c>
      <c r="F78" s="80"/>
      <c r="G78" s="66">
        <f t="shared" si="10"/>
        <v>822.856</v>
      </c>
      <c r="H78" s="66">
        <f t="shared" si="10"/>
        <v>851.728</v>
      </c>
      <c r="I78" s="66">
        <f t="shared" si="10"/>
        <v>851.728</v>
      </c>
    </row>
    <row r="79" spans="1:9" ht="27.75">
      <c r="A79" s="107" t="s">
        <v>532</v>
      </c>
      <c r="B79" s="80" t="s">
        <v>496</v>
      </c>
      <c r="C79" s="80" t="s">
        <v>540</v>
      </c>
      <c r="D79" s="80" t="s">
        <v>487</v>
      </c>
      <c r="E79" s="80" t="s">
        <v>52</v>
      </c>
      <c r="F79" s="80"/>
      <c r="G79" s="66">
        <f t="shared" si="10"/>
        <v>822.856</v>
      </c>
      <c r="H79" s="66">
        <f t="shared" si="10"/>
        <v>851.728</v>
      </c>
      <c r="I79" s="66">
        <f t="shared" si="10"/>
        <v>851.728</v>
      </c>
    </row>
    <row r="80" spans="1:9" ht="67.5">
      <c r="A80" s="80" t="s">
        <v>395</v>
      </c>
      <c r="B80" s="80" t="s">
        <v>496</v>
      </c>
      <c r="C80" s="80" t="s">
        <v>540</v>
      </c>
      <c r="D80" s="80" t="s">
        <v>487</v>
      </c>
      <c r="E80" s="80" t="s">
        <v>52</v>
      </c>
      <c r="F80" s="80" t="s">
        <v>354</v>
      </c>
      <c r="G80" s="160">
        <v>822.856</v>
      </c>
      <c r="H80" s="160">
        <v>851.728</v>
      </c>
      <c r="I80" s="160">
        <v>851.728</v>
      </c>
    </row>
    <row r="81" spans="1:9" ht="41.25">
      <c r="A81" s="180" t="s">
        <v>341</v>
      </c>
      <c r="B81" s="177" t="s">
        <v>496</v>
      </c>
      <c r="C81" s="177" t="s">
        <v>540</v>
      </c>
      <c r="D81" s="177" t="s">
        <v>487</v>
      </c>
      <c r="E81" s="177" t="s">
        <v>330</v>
      </c>
      <c r="F81" s="177"/>
      <c r="G81" s="178">
        <f aca="true" t="shared" si="11" ref="G81:I82">G82</f>
        <v>450</v>
      </c>
      <c r="H81" s="178">
        <f t="shared" si="11"/>
        <v>505</v>
      </c>
      <c r="I81" s="178">
        <f t="shared" si="11"/>
        <v>570</v>
      </c>
    </row>
    <row r="82" spans="1:9" ht="41.25">
      <c r="A82" s="56" t="s">
        <v>1</v>
      </c>
      <c r="B82" s="80" t="s">
        <v>496</v>
      </c>
      <c r="C82" s="80" t="s">
        <v>129</v>
      </c>
      <c r="D82" s="80" t="s">
        <v>487</v>
      </c>
      <c r="E82" s="80" t="s">
        <v>332</v>
      </c>
      <c r="F82" s="80"/>
      <c r="G82" s="65">
        <f t="shared" si="11"/>
        <v>450</v>
      </c>
      <c r="H82" s="65">
        <f t="shared" si="11"/>
        <v>505</v>
      </c>
      <c r="I82" s="65">
        <f t="shared" si="11"/>
        <v>570</v>
      </c>
    </row>
    <row r="83" spans="1:9" ht="40.5">
      <c r="A83" s="80" t="s">
        <v>132</v>
      </c>
      <c r="B83" s="80" t="s">
        <v>496</v>
      </c>
      <c r="C83" s="80" t="s">
        <v>540</v>
      </c>
      <c r="D83" s="80" t="s">
        <v>487</v>
      </c>
      <c r="E83" s="80" t="s">
        <v>133</v>
      </c>
      <c r="F83" s="80"/>
      <c r="G83" s="65">
        <f>G84+G85+G86</f>
        <v>450</v>
      </c>
      <c r="H83" s="65">
        <f>H84+H85+H86</f>
        <v>505</v>
      </c>
      <c r="I83" s="65">
        <f>I84+I85+I86</f>
        <v>570</v>
      </c>
    </row>
    <row r="84" spans="1:9" ht="27">
      <c r="A84" s="164" t="s">
        <v>453</v>
      </c>
      <c r="B84" s="80" t="s">
        <v>496</v>
      </c>
      <c r="C84" s="80" t="s">
        <v>540</v>
      </c>
      <c r="D84" s="80" t="s">
        <v>487</v>
      </c>
      <c r="E84" s="80" t="s">
        <v>133</v>
      </c>
      <c r="F84" s="80" t="s">
        <v>454</v>
      </c>
      <c r="G84" s="160">
        <v>410</v>
      </c>
      <c r="H84" s="160">
        <v>450</v>
      </c>
      <c r="I84" s="160">
        <v>500</v>
      </c>
    </row>
    <row r="85" spans="1:9" ht="27">
      <c r="A85" s="80" t="s">
        <v>363</v>
      </c>
      <c r="B85" s="80" t="s">
        <v>496</v>
      </c>
      <c r="C85" s="80" t="s">
        <v>540</v>
      </c>
      <c r="D85" s="80" t="s">
        <v>487</v>
      </c>
      <c r="E85" s="80" t="s">
        <v>133</v>
      </c>
      <c r="F85" s="80" t="s">
        <v>351</v>
      </c>
      <c r="G85" s="160">
        <v>40</v>
      </c>
      <c r="H85" s="160">
        <v>55</v>
      </c>
      <c r="I85" s="160">
        <v>70</v>
      </c>
    </row>
    <row r="86" spans="1:9" ht="15">
      <c r="A86" s="80" t="s">
        <v>352</v>
      </c>
      <c r="B86" s="80" t="s">
        <v>496</v>
      </c>
      <c r="C86" s="80" t="s">
        <v>540</v>
      </c>
      <c r="D86" s="80" t="s">
        <v>487</v>
      </c>
      <c r="E86" s="80" t="s">
        <v>133</v>
      </c>
      <c r="F86" s="80" t="s">
        <v>353</v>
      </c>
      <c r="G86" s="160"/>
      <c r="H86" s="160"/>
      <c r="I86" s="160"/>
    </row>
    <row r="87" spans="1:9" ht="41.25">
      <c r="A87" s="176" t="s">
        <v>56</v>
      </c>
      <c r="B87" s="80" t="s">
        <v>496</v>
      </c>
      <c r="C87" s="177" t="s">
        <v>540</v>
      </c>
      <c r="D87" s="177" t="s">
        <v>487</v>
      </c>
      <c r="E87" s="177" t="s">
        <v>53</v>
      </c>
      <c r="F87" s="177"/>
      <c r="G87" s="394">
        <f aca="true" t="shared" si="12" ref="G87:I88">G88</f>
        <v>6150</v>
      </c>
      <c r="H87" s="394">
        <f t="shared" si="12"/>
        <v>6000</v>
      </c>
      <c r="I87" s="394">
        <f t="shared" si="12"/>
        <v>6050</v>
      </c>
    </row>
    <row r="88" spans="1:10" ht="42.75">
      <c r="A88" s="181" t="s">
        <v>108</v>
      </c>
      <c r="B88" s="80" t="s">
        <v>496</v>
      </c>
      <c r="C88" s="80" t="s">
        <v>540</v>
      </c>
      <c r="D88" s="80" t="s">
        <v>487</v>
      </c>
      <c r="E88" s="80" t="s">
        <v>54</v>
      </c>
      <c r="F88" s="80"/>
      <c r="G88" s="359">
        <f t="shared" si="12"/>
        <v>6150</v>
      </c>
      <c r="H88" s="359">
        <f t="shared" si="12"/>
        <v>6000</v>
      </c>
      <c r="I88" s="359">
        <f t="shared" si="12"/>
        <v>6050</v>
      </c>
      <c r="J88" t="s">
        <v>286</v>
      </c>
    </row>
    <row r="89" spans="1:9" ht="40.5">
      <c r="A89" s="80" t="s">
        <v>103</v>
      </c>
      <c r="B89" s="80" t="s">
        <v>496</v>
      </c>
      <c r="C89" s="80" t="s">
        <v>540</v>
      </c>
      <c r="D89" s="80" t="s">
        <v>487</v>
      </c>
      <c r="E89" s="80" t="s">
        <v>55</v>
      </c>
      <c r="F89" s="80"/>
      <c r="G89" s="359">
        <f>G90+G91+G92</f>
        <v>6150</v>
      </c>
      <c r="H89" s="359">
        <f>H90+H91+H92</f>
        <v>6000</v>
      </c>
      <c r="I89" s="359">
        <f>I90+I91+I92</f>
        <v>6050</v>
      </c>
    </row>
    <row r="90" spans="1:9" ht="67.5">
      <c r="A90" s="80" t="s">
        <v>395</v>
      </c>
      <c r="B90" s="80" t="s">
        <v>496</v>
      </c>
      <c r="C90" s="80" t="s">
        <v>540</v>
      </c>
      <c r="D90" s="80" t="s">
        <v>487</v>
      </c>
      <c r="E90" s="80" t="s">
        <v>55</v>
      </c>
      <c r="F90" s="80" t="s">
        <v>354</v>
      </c>
      <c r="G90" s="359">
        <v>3370</v>
      </c>
      <c r="H90" s="359">
        <v>3370</v>
      </c>
      <c r="I90" s="359">
        <v>3370</v>
      </c>
    </row>
    <row r="91" spans="1:9" ht="27">
      <c r="A91" s="164" t="s">
        <v>453</v>
      </c>
      <c r="B91" s="80" t="s">
        <v>496</v>
      </c>
      <c r="C91" s="80" t="s">
        <v>540</v>
      </c>
      <c r="D91" s="80" t="s">
        <v>487</v>
      </c>
      <c r="E91" s="80" t="s">
        <v>55</v>
      </c>
      <c r="F91" s="80" t="s">
        <v>454</v>
      </c>
      <c r="G91" s="359">
        <v>2650</v>
      </c>
      <c r="H91" s="359">
        <v>2500</v>
      </c>
      <c r="I91" s="359">
        <v>2550</v>
      </c>
    </row>
    <row r="92" spans="1:9" ht="15">
      <c r="A92" s="80" t="s">
        <v>352</v>
      </c>
      <c r="B92" s="80" t="s">
        <v>496</v>
      </c>
      <c r="C92" s="80" t="s">
        <v>540</v>
      </c>
      <c r="D92" s="80" t="s">
        <v>487</v>
      </c>
      <c r="E92" s="80" t="s">
        <v>55</v>
      </c>
      <c r="F92" s="80" t="s">
        <v>353</v>
      </c>
      <c r="G92" s="359">
        <v>130</v>
      </c>
      <c r="H92" s="359">
        <v>130</v>
      </c>
      <c r="I92" s="359">
        <v>130</v>
      </c>
    </row>
    <row r="93" spans="1:10" ht="15">
      <c r="A93" s="154" t="s">
        <v>489</v>
      </c>
      <c r="B93" s="154" t="s">
        <v>496</v>
      </c>
      <c r="C93" s="177" t="s">
        <v>540</v>
      </c>
      <c r="D93" s="177" t="s">
        <v>487</v>
      </c>
      <c r="E93" s="177"/>
      <c r="F93" s="177"/>
      <c r="G93" s="178">
        <f>G94+G97+G100+G103+G106+G109+G112+G115+G118</f>
        <v>923</v>
      </c>
      <c r="H93" s="178">
        <f>H94+H97+H100+H103+H106+H109+H112+H115+H118</f>
        <v>508</v>
      </c>
      <c r="I93" s="178">
        <f>I94+I97+I100+I103+I106+I109+I112+I115+I118</f>
        <v>390</v>
      </c>
      <c r="J93" s="73"/>
    </row>
    <row r="94" spans="1:9" ht="85.5">
      <c r="A94" s="81" t="s">
        <v>383</v>
      </c>
      <c r="B94" s="81" t="s">
        <v>496</v>
      </c>
      <c r="C94" s="81" t="s">
        <v>540</v>
      </c>
      <c r="D94" s="81" t="s">
        <v>487</v>
      </c>
      <c r="E94" s="81" t="s">
        <v>194</v>
      </c>
      <c r="F94" s="81"/>
      <c r="G94" s="377">
        <f aca="true" t="shared" si="13" ref="G94:I95">G95</f>
        <v>173</v>
      </c>
      <c r="H94" s="377">
        <f t="shared" si="13"/>
        <v>0</v>
      </c>
      <c r="I94" s="377">
        <f t="shared" si="13"/>
        <v>0</v>
      </c>
    </row>
    <row r="95" spans="1:9" ht="27">
      <c r="A95" s="80" t="s">
        <v>142</v>
      </c>
      <c r="B95" s="80" t="s">
        <v>496</v>
      </c>
      <c r="C95" s="80" t="s">
        <v>540</v>
      </c>
      <c r="D95" s="80" t="s">
        <v>487</v>
      </c>
      <c r="E95" s="87" t="s">
        <v>143</v>
      </c>
      <c r="F95" s="80"/>
      <c r="G95" s="359">
        <f t="shared" si="13"/>
        <v>173</v>
      </c>
      <c r="H95" s="359">
        <f t="shared" si="13"/>
        <v>0</v>
      </c>
      <c r="I95" s="359">
        <f t="shared" si="13"/>
        <v>0</v>
      </c>
    </row>
    <row r="96" spans="1:9" ht="27">
      <c r="A96" s="80" t="s">
        <v>453</v>
      </c>
      <c r="B96" s="80" t="s">
        <v>496</v>
      </c>
      <c r="C96" s="80" t="s">
        <v>540</v>
      </c>
      <c r="D96" s="80" t="s">
        <v>487</v>
      </c>
      <c r="E96" s="87" t="s">
        <v>143</v>
      </c>
      <c r="F96" s="80" t="s">
        <v>454</v>
      </c>
      <c r="G96" s="349">
        <v>173</v>
      </c>
      <c r="H96" s="349"/>
      <c r="I96" s="349"/>
    </row>
    <row r="97" spans="1:9" ht="57">
      <c r="A97" s="81" t="s">
        <v>384</v>
      </c>
      <c r="B97" s="80" t="s">
        <v>496</v>
      </c>
      <c r="C97" s="81" t="s">
        <v>129</v>
      </c>
      <c r="D97" s="81" t="s">
        <v>487</v>
      </c>
      <c r="E97" s="81" t="s">
        <v>198</v>
      </c>
      <c r="F97" s="81"/>
      <c r="G97" s="82">
        <f aca="true" t="shared" si="14" ref="G97:I98">G98</f>
        <v>53</v>
      </c>
      <c r="H97" s="82">
        <f t="shared" si="14"/>
        <v>0</v>
      </c>
      <c r="I97" s="82">
        <f t="shared" si="14"/>
        <v>0</v>
      </c>
    </row>
    <row r="98" spans="1:9" ht="27">
      <c r="A98" s="80" t="s">
        <v>57</v>
      </c>
      <c r="B98" s="80" t="s">
        <v>496</v>
      </c>
      <c r="C98" s="80" t="s">
        <v>540</v>
      </c>
      <c r="D98" s="80" t="s">
        <v>487</v>
      </c>
      <c r="E98" s="87" t="s">
        <v>58</v>
      </c>
      <c r="F98" s="80"/>
      <c r="G98" s="66">
        <f t="shared" si="14"/>
        <v>53</v>
      </c>
      <c r="H98" s="66">
        <f t="shared" si="14"/>
        <v>0</v>
      </c>
      <c r="I98" s="66">
        <f t="shared" si="14"/>
        <v>0</v>
      </c>
    </row>
    <row r="99" spans="1:9" ht="27">
      <c r="A99" s="80" t="s">
        <v>453</v>
      </c>
      <c r="B99" s="80" t="s">
        <v>496</v>
      </c>
      <c r="C99" s="80" t="s">
        <v>540</v>
      </c>
      <c r="D99" s="80" t="s">
        <v>487</v>
      </c>
      <c r="E99" s="87" t="s">
        <v>58</v>
      </c>
      <c r="F99" s="80" t="s">
        <v>454</v>
      </c>
      <c r="G99" s="182">
        <v>53</v>
      </c>
      <c r="H99" s="182"/>
      <c r="I99" s="182"/>
    </row>
    <row r="100" spans="1:9" ht="71.25">
      <c r="A100" s="81" t="s">
        <v>509</v>
      </c>
      <c r="B100" s="80" t="s">
        <v>496</v>
      </c>
      <c r="C100" s="43" t="s">
        <v>540</v>
      </c>
      <c r="D100" s="43" t="s">
        <v>487</v>
      </c>
      <c r="E100" s="43" t="s">
        <v>319</v>
      </c>
      <c r="F100" s="43"/>
      <c r="G100" s="52">
        <f aca="true" t="shared" si="15" ref="G100:I101">G101</f>
        <v>90</v>
      </c>
      <c r="H100" s="52">
        <f t="shared" si="15"/>
        <v>0</v>
      </c>
      <c r="I100" s="52">
        <f t="shared" si="15"/>
        <v>0</v>
      </c>
    </row>
    <row r="101" spans="1:9" ht="40.5">
      <c r="A101" s="80" t="s">
        <v>59</v>
      </c>
      <c r="B101" s="80" t="s">
        <v>496</v>
      </c>
      <c r="C101" s="80" t="s">
        <v>540</v>
      </c>
      <c r="D101" s="80" t="s">
        <v>487</v>
      </c>
      <c r="E101" s="87" t="s">
        <v>60</v>
      </c>
      <c r="F101" s="80"/>
      <c r="G101" s="66">
        <f t="shared" si="15"/>
        <v>90</v>
      </c>
      <c r="H101" s="66">
        <f t="shared" si="15"/>
        <v>0</v>
      </c>
      <c r="I101" s="66">
        <f t="shared" si="15"/>
        <v>0</v>
      </c>
    </row>
    <row r="102" spans="1:9" ht="27">
      <c r="A102" s="80" t="s">
        <v>453</v>
      </c>
      <c r="B102" s="80" t="s">
        <v>496</v>
      </c>
      <c r="C102" s="80" t="s">
        <v>540</v>
      </c>
      <c r="D102" s="80" t="s">
        <v>487</v>
      </c>
      <c r="E102" s="87" t="s">
        <v>60</v>
      </c>
      <c r="F102" s="80" t="s">
        <v>454</v>
      </c>
      <c r="G102" s="182">
        <v>90</v>
      </c>
      <c r="H102" s="182"/>
      <c r="I102" s="182"/>
    </row>
    <row r="103" spans="1:9" ht="85.5">
      <c r="A103" s="81" t="s">
        <v>511</v>
      </c>
      <c r="B103" s="80" t="s">
        <v>496</v>
      </c>
      <c r="C103" s="183" t="s">
        <v>540</v>
      </c>
      <c r="D103" s="183" t="s">
        <v>487</v>
      </c>
      <c r="E103" s="183" t="s">
        <v>305</v>
      </c>
      <c r="F103" s="183"/>
      <c r="G103" s="184">
        <f aca="true" t="shared" si="16" ref="G103:I104">G104</f>
        <v>3</v>
      </c>
      <c r="H103" s="184">
        <f t="shared" si="16"/>
        <v>3</v>
      </c>
      <c r="I103" s="184">
        <f t="shared" si="16"/>
        <v>0</v>
      </c>
    </row>
    <row r="104" spans="1:9" ht="27">
      <c r="A104" s="80" t="s">
        <v>64</v>
      </c>
      <c r="B104" s="80" t="s">
        <v>496</v>
      </c>
      <c r="C104" s="80" t="s">
        <v>540</v>
      </c>
      <c r="D104" s="80" t="s">
        <v>487</v>
      </c>
      <c r="E104" s="87" t="s">
        <v>65</v>
      </c>
      <c r="F104" s="80"/>
      <c r="G104" s="66">
        <f t="shared" si="16"/>
        <v>3</v>
      </c>
      <c r="H104" s="66">
        <f t="shared" si="16"/>
        <v>3</v>
      </c>
      <c r="I104" s="66">
        <f t="shared" si="16"/>
        <v>0</v>
      </c>
    </row>
    <row r="105" spans="1:9" ht="27">
      <c r="A105" s="80" t="s">
        <v>453</v>
      </c>
      <c r="B105" s="80" t="s">
        <v>496</v>
      </c>
      <c r="C105" s="80" t="s">
        <v>540</v>
      </c>
      <c r="D105" s="80" t="s">
        <v>487</v>
      </c>
      <c r="E105" s="87" t="s">
        <v>65</v>
      </c>
      <c r="F105" s="80" t="s">
        <v>454</v>
      </c>
      <c r="G105" s="182">
        <v>3</v>
      </c>
      <c r="H105" s="182">
        <v>3</v>
      </c>
      <c r="I105" s="182"/>
    </row>
    <row r="106" spans="1:9" ht="85.5">
      <c r="A106" s="185" t="s">
        <v>285</v>
      </c>
      <c r="B106" s="80" t="s">
        <v>496</v>
      </c>
      <c r="C106" s="185" t="s">
        <v>540</v>
      </c>
      <c r="D106" s="185" t="s">
        <v>487</v>
      </c>
      <c r="E106" s="186" t="s">
        <v>320</v>
      </c>
      <c r="F106" s="185"/>
      <c r="G106" s="355">
        <f aca="true" t="shared" si="17" ref="G106:I107">G107</f>
        <v>100</v>
      </c>
      <c r="H106" s="355">
        <f t="shared" si="17"/>
        <v>105</v>
      </c>
      <c r="I106" s="355">
        <f t="shared" si="17"/>
        <v>110</v>
      </c>
    </row>
    <row r="107" spans="1:9" ht="41.25">
      <c r="A107" s="94" t="s">
        <v>270</v>
      </c>
      <c r="B107" s="80" t="s">
        <v>496</v>
      </c>
      <c r="C107" s="76" t="s">
        <v>540</v>
      </c>
      <c r="D107" s="76" t="s">
        <v>487</v>
      </c>
      <c r="E107" s="76" t="s">
        <v>63</v>
      </c>
      <c r="F107" s="76"/>
      <c r="G107" s="362">
        <f t="shared" si="17"/>
        <v>100</v>
      </c>
      <c r="H107" s="362">
        <f t="shared" si="17"/>
        <v>105</v>
      </c>
      <c r="I107" s="362">
        <f t="shared" si="17"/>
        <v>110</v>
      </c>
    </row>
    <row r="108" spans="1:9" ht="27">
      <c r="A108" s="76" t="s">
        <v>453</v>
      </c>
      <c r="B108" s="80" t="s">
        <v>496</v>
      </c>
      <c r="C108" s="76" t="s">
        <v>540</v>
      </c>
      <c r="D108" s="76" t="s">
        <v>487</v>
      </c>
      <c r="E108" s="76" t="s">
        <v>63</v>
      </c>
      <c r="F108" s="76" t="s">
        <v>454</v>
      </c>
      <c r="G108" s="357">
        <v>100</v>
      </c>
      <c r="H108" s="357">
        <v>105</v>
      </c>
      <c r="I108" s="357">
        <v>110</v>
      </c>
    </row>
    <row r="109" spans="1:9" ht="71.25">
      <c r="A109" s="143" t="s">
        <v>592</v>
      </c>
      <c r="B109" s="80" t="s">
        <v>496</v>
      </c>
      <c r="C109" s="43" t="s">
        <v>540</v>
      </c>
      <c r="D109" s="43" t="s">
        <v>487</v>
      </c>
      <c r="E109" s="43" t="s">
        <v>333</v>
      </c>
      <c r="F109" s="43"/>
      <c r="G109" s="52">
        <f aca="true" t="shared" si="18" ref="G109:I110">G110</f>
        <v>19</v>
      </c>
      <c r="H109" s="52">
        <f t="shared" si="18"/>
        <v>0</v>
      </c>
      <c r="I109" s="52">
        <f t="shared" si="18"/>
        <v>0</v>
      </c>
    </row>
    <row r="110" spans="1:9" ht="68.25">
      <c r="A110" s="100" t="s">
        <v>104</v>
      </c>
      <c r="B110" s="80" t="s">
        <v>496</v>
      </c>
      <c r="C110" s="80" t="s">
        <v>540</v>
      </c>
      <c r="D110" s="80" t="s">
        <v>487</v>
      </c>
      <c r="E110" s="87" t="s">
        <v>66</v>
      </c>
      <c r="F110" s="80"/>
      <c r="G110" s="66">
        <f t="shared" si="18"/>
        <v>19</v>
      </c>
      <c r="H110" s="66">
        <f t="shared" si="18"/>
        <v>0</v>
      </c>
      <c r="I110" s="66">
        <f t="shared" si="18"/>
        <v>0</v>
      </c>
    </row>
    <row r="111" spans="1:9" ht="27">
      <c r="A111" s="80" t="s">
        <v>453</v>
      </c>
      <c r="B111" s="80" t="s">
        <v>496</v>
      </c>
      <c r="C111" s="80" t="s">
        <v>540</v>
      </c>
      <c r="D111" s="80" t="s">
        <v>487</v>
      </c>
      <c r="E111" s="87" t="s">
        <v>66</v>
      </c>
      <c r="F111" s="80" t="s">
        <v>454</v>
      </c>
      <c r="G111" s="182">
        <v>19</v>
      </c>
      <c r="H111" s="182"/>
      <c r="I111" s="182"/>
    </row>
    <row r="112" spans="1:9" ht="71.25">
      <c r="A112" s="81" t="s">
        <v>138</v>
      </c>
      <c r="B112" s="80" t="s">
        <v>496</v>
      </c>
      <c r="C112" s="81" t="s">
        <v>540</v>
      </c>
      <c r="D112" s="81" t="s">
        <v>487</v>
      </c>
      <c r="E112" s="81" t="s">
        <v>323</v>
      </c>
      <c r="F112" s="81"/>
      <c r="G112" s="82">
        <f aca="true" t="shared" si="19" ref="G112:I113">G113</f>
        <v>420</v>
      </c>
      <c r="H112" s="82">
        <f t="shared" si="19"/>
        <v>280</v>
      </c>
      <c r="I112" s="82">
        <f t="shared" si="19"/>
        <v>280</v>
      </c>
    </row>
    <row r="113" spans="1:9" ht="27">
      <c r="A113" s="80" t="s">
        <v>61</v>
      </c>
      <c r="B113" s="80" t="s">
        <v>496</v>
      </c>
      <c r="C113" s="80" t="s">
        <v>540</v>
      </c>
      <c r="D113" s="80" t="s">
        <v>487</v>
      </c>
      <c r="E113" s="80" t="s">
        <v>62</v>
      </c>
      <c r="F113" s="80"/>
      <c r="G113" s="66">
        <f t="shared" si="19"/>
        <v>420</v>
      </c>
      <c r="H113" s="66">
        <f t="shared" si="19"/>
        <v>280</v>
      </c>
      <c r="I113" s="66">
        <f t="shared" si="19"/>
        <v>280</v>
      </c>
    </row>
    <row r="114" spans="1:9" ht="27">
      <c r="A114" s="80" t="s">
        <v>453</v>
      </c>
      <c r="B114" s="80" t="s">
        <v>496</v>
      </c>
      <c r="C114" s="80" t="s">
        <v>540</v>
      </c>
      <c r="D114" s="80" t="s">
        <v>487</v>
      </c>
      <c r="E114" s="80" t="s">
        <v>62</v>
      </c>
      <c r="F114" s="80" t="s">
        <v>454</v>
      </c>
      <c r="G114" s="182">
        <v>420</v>
      </c>
      <c r="H114" s="182">
        <v>280</v>
      </c>
      <c r="I114" s="182">
        <v>280</v>
      </c>
    </row>
    <row r="115" spans="1:9" ht="71.25">
      <c r="A115" s="81" t="s">
        <v>134</v>
      </c>
      <c r="B115" s="80" t="s">
        <v>496</v>
      </c>
      <c r="C115" s="81" t="s">
        <v>540</v>
      </c>
      <c r="D115" s="81" t="s">
        <v>487</v>
      </c>
      <c r="E115" s="81" t="s">
        <v>328</v>
      </c>
      <c r="F115" s="81"/>
      <c r="G115" s="82">
        <f aca="true" t="shared" si="20" ref="G115:I116">G116</f>
        <v>5</v>
      </c>
      <c r="H115" s="82">
        <f t="shared" si="20"/>
        <v>5</v>
      </c>
      <c r="I115" s="82">
        <f t="shared" si="20"/>
        <v>0</v>
      </c>
    </row>
    <row r="116" spans="1:9" ht="54">
      <c r="A116" s="80" t="s">
        <v>105</v>
      </c>
      <c r="B116" s="80" t="s">
        <v>496</v>
      </c>
      <c r="C116" s="80" t="s">
        <v>540</v>
      </c>
      <c r="D116" s="80" t="s">
        <v>487</v>
      </c>
      <c r="E116" s="80" t="s">
        <v>135</v>
      </c>
      <c r="F116" s="80"/>
      <c r="G116" s="66">
        <f t="shared" si="20"/>
        <v>5</v>
      </c>
      <c r="H116" s="66">
        <f t="shared" si="20"/>
        <v>5</v>
      </c>
      <c r="I116" s="66">
        <f t="shared" si="20"/>
        <v>0</v>
      </c>
    </row>
    <row r="117" spans="1:9" ht="27">
      <c r="A117" s="80" t="s">
        <v>453</v>
      </c>
      <c r="B117" s="80" t="s">
        <v>496</v>
      </c>
      <c r="C117" s="80" t="s">
        <v>540</v>
      </c>
      <c r="D117" s="80" t="s">
        <v>487</v>
      </c>
      <c r="E117" s="80" t="s">
        <v>135</v>
      </c>
      <c r="F117" s="80" t="s">
        <v>454</v>
      </c>
      <c r="G117" s="182">
        <v>5</v>
      </c>
      <c r="H117" s="182">
        <v>5</v>
      </c>
      <c r="I117" s="182"/>
    </row>
    <row r="118" spans="1:9" ht="71.25">
      <c r="A118" s="43" t="s">
        <v>68</v>
      </c>
      <c r="B118" s="80" t="s">
        <v>496</v>
      </c>
      <c r="C118" s="43" t="s">
        <v>540</v>
      </c>
      <c r="D118" s="43" t="s">
        <v>487</v>
      </c>
      <c r="E118" s="43" t="s">
        <v>69</v>
      </c>
      <c r="F118" s="43"/>
      <c r="G118" s="82">
        <v>60</v>
      </c>
      <c r="H118" s="82">
        <v>115</v>
      </c>
      <c r="I118" s="82">
        <f aca="true" t="shared" si="21" ref="G118:I119">I119</f>
        <v>0</v>
      </c>
    </row>
    <row r="119" spans="1:9" ht="40.5">
      <c r="A119" s="80" t="s">
        <v>70</v>
      </c>
      <c r="B119" s="80" t="s">
        <v>496</v>
      </c>
      <c r="C119" s="17" t="s">
        <v>129</v>
      </c>
      <c r="D119" s="17" t="s">
        <v>487</v>
      </c>
      <c r="E119" s="17" t="s">
        <v>71</v>
      </c>
      <c r="F119" s="17"/>
      <c r="G119" s="66">
        <f t="shared" si="21"/>
        <v>60</v>
      </c>
      <c r="H119" s="66">
        <f t="shared" si="21"/>
        <v>115</v>
      </c>
      <c r="I119" s="66">
        <f t="shared" si="21"/>
        <v>0</v>
      </c>
    </row>
    <row r="120" spans="1:9" ht="27">
      <c r="A120" s="80" t="s">
        <v>453</v>
      </c>
      <c r="B120" s="80" t="s">
        <v>496</v>
      </c>
      <c r="C120" s="17" t="s">
        <v>540</v>
      </c>
      <c r="D120" s="17" t="s">
        <v>487</v>
      </c>
      <c r="E120" s="17" t="s">
        <v>71</v>
      </c>
      <c r="F120" s="17" t="s">
        <v>454</v>
      </c>
      <c r="G120" s="160">
        <v>60</v>
      </c>
      <c r="H120" s="160">
        <v>115</v>
      </c>
      <c r="I120" s="160"/>
    </row>
    <row r="121" spans="1:9" ht="15">
      <c r="A121" s="188" t="s">
        <v>437</v>
      </c>
      <c r="B121" s="80" t="s">
        <v>496</v>
      </c>
      <c r="C121" s="188" t="s">
        <v>485</v>
      </c>
      <c r="D121" s="188"/>
      <c r="E121" s="189"/>
      <c r="F121" s="190"/>
      <c r="G121" s="191">
        <f>G122+G126+G130</f>
        <v>3644.2</v>
      </c>
      <c r="H121" s="191">
        <f>H122+H126+H130</f>
        <v>3772</v>
      </c>
      <c r="I121" s="191">
        <f>I122+I126+I130</f>
        <v>4358</v>
      </c>
    </row>
    <row r="122" spans="1:9" ht="15">
      <c r="A122" s="81" t="s">
        <v>230</v>
      </c>
      <c r="B122" s="80" t="s">
        <v>496</v>
      </c>
      <c r="C122" s="81" t="s">
        <v>485</v>
      </c>
      <c r="D122" s="81" t="s">
        <v>491</v>
      </c>
      <c r="E122" s="192"/>
      <c r="F122" s="192"/>
      <c r="G122" s="178">
        <f>G123</f>
        <v>370.2</v>
      </c>
      <c r="H122" s="178">
        <f aca="true" t="shared" si="22" ref="H122:I124">H123</f>
        <v>0</v>
      </c>
      <c r="I122" s="178">
        <f t="shared" si="22"/>
        <v>0</v>
      </c>
    </row>
    <row r="123" spans="1:9" ht="142.5">
      <c r="A123" s="53" t="s">
        <v>106</v>
      </c>
      <c r="B123" s="80" t="s">
        <v>496</v>
      </c>
      <c r="C123" s="55" t="s">
        <v>485</v>
      </c>
      <c r="D123" s="55" t="s">
        <v>491</v>
      </c>
      <c r="E123" s="193" t="s">
        <v>329</v>
      </c>
      <c r="F123" s="193"/>
      <c r="G123" s="66">
        <f>G124</f>
        <v>370.2</v>
      </c>
      <c r="H123" s="66">
        <f t="shared" si="22"/>
        <v>0</v>
      </c>
      <c r="I123" s="66">
        <f t="shared" si="22"/>
        <v>0</v>
      </c>
    </row>
    <row r="124" spans="1:9" ht="27.75">
      <c r="A124" s="100" t="s">
        <v>136</v>
      </c>
      <c r="B124" s="80" t="s">
        <v>496</v>
      </c>
      <c r="C124" s="80" t="s">
        <v>485</v>
      </c>
      <c r="D124" s="80" t="s">
        <v>491</v>
      </c>
      <c r="E124" s="194" t="s">
        <v>137</v>
      </c>
      <c r="F124" s="194"/>
      <c r="G124" s="66">
        <f>G125</f>
        <v>370.2</v>
      </c>
      <c r="H124" s="66">
        <f t="shared" si="22"/>
        <v>0</v>
      </c>
      <c r="I124" s="66">
        <f t="shared" si="22"/>
        <v>0</v>
      </c>
    </row>
    <row r="125" spans="1:9" ht="15">
      <c r="A125" s="195" t="s">
        <v>352</v>
      </c>
      <c r="B125" s="80" t="s">
        <v>496</v>
      </c>
      <c r="C125" s="80" t="s">
        <v>485</v>
      </c>
      <c r="D125" s="80" t="s">
        <v>491</v>
      </c>
      <c r="E125" s="194" t="s">
        <v>137</v>
      </c>
      <c r="F125" s="194" t="s">
        <v>353</v>
      </c>
      <c r="G125" s="182">
        <v>370.2</v>
      </c>
      <c r="H125" s="182"/>
      <c r="I125" s="182"/>
    </row>
    <row r="126" spans="1:9" ht="27.75">
      <c r="A126" s="137" t="s">
        <v>249</v>
      </c>
      <c r="B126" s="80" t="s">
        <v>496</v>
      </c>
      <c r="C126" s="177" t="s">
        <v>485</v>
      </c>
      <c r="D126" s="177" t="s">
        <v>490</v>
      </c>
      <c r="E126" s="196"/>
      <c r="F126" s="196"/>
      <c r="G126" s="178">
        <f aca="true" t="shared" si="23" ref="G126:I128">G127</f>
        <v>3199</v>
      </c>
      <c r="H126" s="178">
        <f t="shared" si="23"/>
        <v>3772</v>
      </c>
      <c r="I126" s="178">
        <f t="shared" si="23"/>
        <v>4358</v>
      </c>
    </row>
    <row r="127" spans="1:9" ht="27">
      <c r="A127" s="197" t="s">
        <v>67</v>
      </c>
      <c r="B127" s="80" t="s">
        <v>496</v>
      </c>
      <c r="C127" s="80" t="s">
        <v>485</v>
      </c>
      <c r="D127" s="80" t="s">
        <v>490</v>
      </c>
      <c r="E127" s="194" t="s">
        <v>53</v>
      </c>
      <c r="F127" s="194"/>
      <c r="G127" s="66">
        <f t="shared" si="23"/>
        <v>3199</v>
      </c>
      <c r="H127" s="66">
        <f t="shared" si="23"/>
        <v>3772</v>
      </c>
      <c r="I127" s="66">
        <f t="shared" si="23"/>
        <v>4358</v>
      </c>
    </row>
    <row r="128" spans="1:9" ht="54.75">
      <c r="A128" s="195" t="s">
        <v>449</v>
      </c>
      <c r="B128" s="80" t="s">
        <v>496</v>
      </c>
      <c r="C128" s="80" t="s">
        <v>485</v>
      </c>
      <c r="D128" s="80" t="s">
        <v>490</v>
      </c>
      <c r="E128" s="194" t="s">
        <v>450</v>
      </c>
      <c r="F128" s="194"/>
      <c r="G128" s="66">
        <f t="shared" si="23"/>
        <v>3199</v>
      </c>
      <c r="H128" s="66">
        <f t="shared" si="23"/>
        <v>3772</v>
      </c>
      <c r="I128" s="66">
        <f t="shared" si="23"/>
        <v>4358</v>
      </c>
    </row>
    <row r="129" spans="1:9" ht="27">
      <c r="A129" s="164" t="s">
        <v>453</v>
      </c>
      <c r="B129" s="80" t="s">
        <v>496</v>
      </c>
      <c r="C129" s="80" t="s">
        <v>485</v>
      </c>
      <c r="D129" s="80" t="s">
        <v>490</v>
      </c>
      <c r="E129" s="194" t="s">
        <v>450</v>
      </c>
      <c r="F129" s="194" t="s">
        <v>454</v>
      </c>
      <c r="G129" s="198">
        <v>3199</v>
      </c>
      <c r="H129" s="198">
        <v>3772</v>
      </c>
      <c r="I129" s="198">
        <v>4358</v>
      </c>
    </row>
    <row r="130" spans="1:9" ht="28.5">
      <c r="A130" s="199" t="s">
        <v>438</v>
      </c>
      <c r="B130" s="80" t="s">
        <v>496</v>
      </c>
      <c r="C130" s="177" t="s">
        <v>485</v>
      </c>
      <c r="D130" s="177" t="s">
        <v>439</v>
      </c>
      <c r="E130" s="196"/>
      <c r="F130" s="196"/>
      <c r="G130" s="178">
        <f aca="true" t="shared" si="24" ref="G130:I132">G131</f>
        <v>75</v>
      </c>
      <c r="H130" s="178">
        <f t="shared" si="24"/>
        <v>0</v>
      </c>
      <c r="I130" s="178">
        <f t="shared" si="24"/>
        <v>0</v>
      </c>
    </row>
    <row r="131" spans="1:9" ht="27">
      <c r="A131" s="197" t="s">
        <v>67</v>
      </c>
      <c r="B131" s="80" t="s">
        <v>496</v>
      </c>
      <c r="C131" s="17" t="s">
        <v>485</v>
      </c>
      <c r="D131" s="17" t="s">
        <v>439</v>
      </c>
      <c r="E131" s="200" t="s">
        <v>53</v>
      </c>
      <c r="F131" s="200"/>
      <c r="G131" s="66">
        <f t="shared" si="24"/>
        <v>75</v>
      </c>
      <c r="H131" s="66">
        <f t="shared" si="24"/>
        <v>0</v>
      </c>
      <c r="I131" s="66">
        <f t="shared" si="24"/>
        <v>0</v>
      </c>
    </row>
    <row r="132" spans="1:9" ht="54.75">
      <c r="A132" s="54" t="s">
        <v>159</v>
      </c>
      <c r="B132" s="80" t="s">
        <v>496</v>
      </c>
      <c r="C132" s="17" t="s">
        <v>485</v>
      </c>
      <c r="D132" s="17" t="s">
        <v>490</v>
      </c>
      <c r="E132" s="200" t="s">
        <v>72</v>
      </c>
      <c r="F132" s="200"/>
      <c r="G132" s="66">
        <f t="shared" si="24"/>
        <v>75</v>
      </c>
      <c r="H132" s="66">
        <f t="shared" si="24"/>
        <v>0</v>
      </c>
      <c r="I132" s="66">
        <f t="shared" si="24"/>
        <v>0</v>
      </c>
    </row>
    <row r="133" spans="1:9" ht="27">
      <c r="A133" s="164" t="s">
        <v>453</v>
      </c>
      <c r="B133" s="80" t="s">
        <v>496</v>
      </c>
      <c r="C133" s="17" t="s">
        <v>485</v>
      </c>
      <c r="D133" s="17" t="s">
        <v>490</v>
      </c>
      <c r="E133" s="200" t="s">
        <v>72</v>
      </c>
      <c r="F133" s="200" t="s">
        <v>454</v>
      </c>
      <c r="G133" s="198">
        <v>75</v>
      </c>
      <c r="H133" s="198"/>
      <c r="I133" s="198"/>
    </row>
    <row r="134" spans="1:9" ht="27">
      <c r="A134" s="188" t="s">
        <v>393</v>
      </c>
      <c r="B134" s="80" t="s">
        <v>496</v>
      </c>
      <c r="C134" s="188" t="s">
        <v>379</v>
      </c>
      <c r="D134" s="188"/>
      <c r="E134" s="189"/>
      <c r="F134" s="189"/>
      <c r="G134" s="191">
        <f>G139</f>
        <v>200</v>
      </c>
      <c r="H134" s="191">
        <f>H139</f>
        <v>0</v>
      </c>
      <c r="I134" s="191">
        <f>I139</f>
        <v>0</v>
      </c>
    </row>
    <row r="135" spans="1:9" ht="15" hidden="1">
      <c r="A135" s="201" t="s">
        <v>398</v>
      </c>
      <c r="B135" s="80" t="s">
        <v>496</v>
      </c>
      <c r="C135" s="80" t="s">
        <v>379</v>
      </c>
      <c r="D135" s="80" t="s">
        <v>541</v>
      </c>
      <c r="E135" s="80"/>
      <c r="F135" s="80"/>
      <c r="G135" s="66">
        <f aca="true" t="shared" si="25" ref="G135:I137">G136</f>
        <v>0</v>
      </c>
      <c r="H135" s="66">
        <f t="shared" si="25"/>
        <v>0</v>
      </c>
      <c r="I135" s="66">
        <f t="shared" si="25"/>
        <v>0</v>
      </c>
    </row>
    <row r="136" spans="1:9" ht="15" hidden="1">
      <c r="A136" s="53"/>
      <c r="B136" s="80"/>
      <c r="C136" s="81"/>
      <c r="D136" s="81"/>
      <c r="E136" s="81"/>
      <c r="F136" s="81"/>
      <c r="G136" s="82">
        <f t="shared" si="25"/>
        <v>0</v>
      </c>
      <c r="H136" s="82">
        <f t="shared" si="25"/>
        <v>0</v>
      </c>
      <c r="I136" s="82">
        <f t="shared" si="25"/>
        <v>0</v>
      </c>
    </row>
    <row r="137" spans="1:9" ht="15" hidden="1">
      <c r="A137" s="88"/>
      <c r="B137" s="80"/>
      <c r="C137" s="80"/>
      <c r="D137" s="80"/>
      <c r="E137" s="80"/>
      <c r="F137" s="80"/>
      <c r="G137" s="66">
        <f t="shared" si="25"/>
        <v>0</v>
      </c>
      <c r="H137" s="66">
        <f t="shared" si="25"/>
        <v>0</v>
      </c>
      <c r="I137" s="66">
        <f t="shared" si="25"/>
        <v>0</v>
      </c>
    </row>
    <row r="138" spans="1:9" ht="15" hidden="1">
      <c r="A138" s="165"/>
      <c r="B138" s="80"/>
      <c r="C138" s="80"/>
      <c r="D138" s="80"/>
      <c r="E138" s="80"/>
      <c r="F138" s="80"/>
      <c r="G138" s="160"/>
      <c r="H138" s="160"/>
      <c r="I138" s="160"/>
    </row>
    <row r="139" spans="1:9" ht="15">
      <c r="A139" s="81" t="s">
        <v>394</v>
      </c>
      <c r="B139" s="80" t="s">
        <v>496</v>
      </c>
      <c r="C139" s="81" t="s">
        <v>379</v>
      </c>
      <c r="D139" s="81" t="s">
        <v>484</v>
      </c>
      <c r="E139" s="202"/>
      <c r="F139" s="202"/>
      <c r="G139" s="82">
        <f aca="true" t="shared" si="26" ref="G139:I140">G140</f>
        <v>200</v>
      </c>
      <c r="H139" s="82">
        <f t="shared" si="26"/>
        <v>0</v>
      </c>
      <c r="I139" s="82">
        <f t="shared" si="26"/>
        <v>0</v>
      </c>
    </row>
    <row r="140" spans="1:9" ht="57">
      <c r="A140" s="53" t="s">
        <v>433</v>
      </c>
      <c r="B140" s="80" t="s">
        <v>496</v>
      </c>
      <c r="C140" s="81" t="s">
        <v>379</v>
      </c>
      <c r="D140" s="81" t="s">
        <v>484</v>
      </c>
      <c r="E140" s="202" t="s">
        <v>139</v>
      </c>
      <c r="F140" s="202"/>
      <c r="G140" s="65">
        <f t="shared" si="26"/>
        <v>200</v>
      </c>
      <c r="H140" s="65">
        <f t="shared" si="26"/>
        <v>0</v>
      </c>
      <c r="I140" s="65">
        <f t="shared" si="26"/>
        <v>0</v>
      </c>
    </row>
    <row r="141" spans="1:9" ht="27.75">
      <c r="A141" s="88" t="s">
        <v>140</v>
      </c>
      <c r="B141" s="80" t="s">
        <v>496</v>
      </c>
      <c r="C141" s="80" t="s">
        <v>379</v>
      </c>
      <c r="D141" s="80" t="s">
        <v>484</v>
      </c>
      <c r="E141" s="194" t="s">
        <v>141</v>
      </c>
      <c r="F141" s="194"/>
      <c r="G141" s="65">
        <f>G142+G143</f>
        <v>200</v>
      </c>
      <c r="H141" s="65">
        <f>H142+H143</f>
        <v>0</v>
      </c>
      <c r="I141" s="65">
        <f>I142+I143</f>
        <v>0</v>
      </c>
    </row>
    <row r="142" spans="1:9" ht="27">
      <c r="A142" s="80" t="s">
        <v>453</v>
      </c>
      <c r="B142" s="80" t="s">
        <v>496</v>
      </c>
      <c r="C142" s="80" t="s">
        <v>379</v>
      </c>
      <c r="D142" s="80" t="s">
        <v>484</v>
      </c>
      <c r="E142" s="194" t="s">
        <v>141</v>
      </c>
      <c r="F142" s="80" t="s">
        <v>454</v>
      </c>
      <c r="G142" s="160">
        <v>200</v>
      </c>
      <c r="H142" s="160"/>
      <c r="I142" s="160"/>
    </row>
    <row r="143" spans="1:9" ht="15">
      <c r="A143" s="80" t="s">
        <v>513</v>
      </c>
      <c r="B143" s="80" t="s">
        <v>496</v>
      </c>
      <c r="C143" s="80" t="s">
        <v>379</v>
      </c>
      <c r="D143" s="80" t="s">
        <v>484</v>
      </c>
      <c r="E143" s="194" t="s">
        <v>141</v>
      </c>
      <c r="F143" s="194" t="s">
        <v>436</v>
      </c>
      <c r="G143" s="160"/>
      <c r="H143" s="160"/>
      <c r="I143" s="160"/>
    </row>
    <row r="144" spans="1:9" ht="15">
      <c r="A144" s="156" t="s">
        <v>342</v>
      </c>
      <c r="B144" s="172" t="s">
        <v>496</v>
      </c>
      <c r="C144" s="156" t="s">
        <v>488</v>
      </c>
      <c r="D144" s="156"/>
      <c r="E144" s="76"/>
      <c r="F144" s="76"/>
      <c r="G144" s="173">
        <f>G149+G145</f>
        <v>1624</v>
      </c>
      <c r="H144" s="173">
        <f>H149+H145</f>
        <v>1510</v>
      </c>
      <c r="I144" s="173">
        <f>I149+I145</f>
        <v>850</v>
      </c>
    </row>
    <row r="145" spans="1:9" ht="15">
      <c r="A145" s="156" t="s">
        <v>343</v>
      </c>
      <c r="B145" s="172" t="s">
        <v>496</v>
      </c>
      <c r="C145" s="76" t="s">
        <v>488</v>
      </c>
      <c r="D145" s="76" t="s">
        <v>540</v>
      </c>
      <c r="E145" s="76"/>
      <c r="F145" s="76"/>
      <c r="G145" s="160">
        <f>G146</f>
        <v>875</v>
      </c>
      <c r="H145" s="160">
        <f>H146</f>
        <v>700</v>
      </c>
      <c r="I145" s="160">
        <f>I146</f>
        <v>0</v>
      </c>
    </row>
    <row r="146" spans="1:9" ht="57">
      <c r="A146" s="53" t="s">
        <v>362</v>
      </c>
      <c r="B146" s="172" t="s">
        <v>496</v>
      </c>
      <c r="C146" s="76" t="s">
        <v>488</v>
      </c>
      <c r="D146" s="76" t="s">
        <v>540</v>
      </c>
      <c r="E146" s="81" t="s">
        <v>185</v>
      </c>
      <c r="F146" s="81"/>
      <c r="G146" s="82">
        <f aca="true" t="shared" si="27" ref="G146:I147">G147</f>
        <v>875</v>
      </c>
      <c r="H146" s="82">
        <f t="shared" si="27"/>
        <v>700</v>
      </c>
      <c r="I146" s="82">
        <f t="shared" si="27"/>
        <v>0</v>
      </c>
    </row>
    <row r="147" spans="1:9" ht="27.75">
      <c r="A147" s="88" t="s">
        <v>145</v>
      </c>
      <c r="B147" s="80" t="s">
        <v>496</v>
      </c>
      <c r="C147" s="76" t="s">
        <v>488</v>
      </c>
      <c r="D147" s="76" t="s">
        <v>540</v>
      </c>
      <c r="E147" s="80" t="s">
        <v>146</v>
      </c>
      <c r="F147" s="80"/>
      <c r="G147" s="66">
        <f t="shared" si="27"/>
        <v>875</v>
      </c>
      <c r="H147" s="66">
        <f t="shared" si="27"/>
        <v>700</v>
      </c>
      <c r="I147" s="66">
        <f t="shared" si="27"/>
        <v>0</v>
      </c>
    </row>
    <row r="148" spans="1:9" ht="15">
      <c r="A148" s="165" t="s">
        <v>513</v>
      </c>
      <c r="B148" s="80" t="s">
        <v>496</v>
      </c>
      <c r="C148" s="76" t="s">
        <v>488</v>
      </c>
      <c r="D148" s="76" t="s">
        <v>540</v>
      </c>
      <c r="E148" s="80" t="s">
        <v>146</v>
      </c>
      <c r="F148" s="80" t="s">
        <v>436</v>
      </c>
      <c r="G148" s="160">
        <v>875</v>
      </c>
      <c r="H148" s="160">
        <v>700</v>
      </c>
      <c r="I148" s="160"/>
    </row>
    <row r="149" spans="1:9" ht="27">
      <c r="A149" s="154" t="s">
        <v>345</v>
      </c>
      <c r="B149" s="80" t="s">
        <v>496</v>
      </c>
      <c r="C149" s="154" t="s">
        <v>488</v>
      </c>
      <c r="D149" s="154" t="s">
        <v>488</v>
      </c>
      <c r="E149" s="183"/>
      <c r="F149" s="183"/>
      <c r="G149" s="155">
        <f aca="true" t="shared" si="28" ref="G149:I151">G150</f>
        <v>749</v>
      </c>
      <c r="H149" s="155">
        <f t="shared" si="28"/>
        <v>810</v>
      </c>
      <c r="I149" s="155">
        <f t="shared" si="28"/>
        <v>850</v>
      </c>
    </row>
    <row r="150" spans="1:9" ht="71.25">
      <c r="A150" s="57" t="s">
        <v>512</v>
      </c>
      <c r="B150" s="80" t="s">
        <v>496</v>
      </c>
      <c r="C150" s="156" t="s">
        <v>488</v>
      </c>
      <c r="D150" s="156" t="s">
        <v>488</v>
      </c>
      <c r="E150" s="156" t="s">
        <v>310</v>
      </c>
      <c r="F150" s="156"/>
      <c r="G150" s="52">
        <f t="shared" si="28"/>
        <v>749</v>
      </c>
      <c r="H150" s="52">
        <f t="shared" si="28"/>
        <v>810</v>
      </c>
      <c r="I150" s="52">
        <f t="shared" si="28"/>
        <v>850</v>
      </c>
    </row>
    <row r="151" spans="1:9" ht="54">
      <c r="A151" s="164" t="s">
        <v>107</v>
      </c>
      <c r="B151" s="156" t="s">
        <v>496</v>
      </c>
      <c r="C151" s="80" t="s">
        <v>488</v>
      </c>
      <c r="D151" s="80" t="s">
        <v>488</v>
      </c>
      <c r="E151" s="80" t="s">
        <v>165</v>
      </c>
      <c r="F151" s="80"/>
      <c r="G151" s="65">
        <f t="shared" si="28"/>
        <v>749</v>
      </c>
      <c r="H151" s="65">
        <f t="shared" si="28"/>
        <v>810</v>
      </c>
      <c r="I151" s="65">
        <f t="shared" si="28"/>
        <v>850</v>
      </c>
    </row>
    <row r="152" spans="1:9" ht="27">
      <c r="A152" s="164" t="s">
        <v>363</v>
      </c>
      <c r="B152" s="80" t="s">
        <v>496</v>
      </c>
      <c r="C152" s="80" t="s">
        <v>488</v>
      </c>
      <c r="D152" s="80" t="s">
        <v>488</v>
      </c>
      <c r="E152" s="80" t="s">
        <v>165</v>
      </c>
      <c r="F152" s="80" t="s">
        <v>351</v>
      </c>
      <c r="G152" s="178">
        <v>749</v>
      </c>
      <c r="H152" s="178">
        <v>810</v>
      </c>
      <c r="I152" s="178">
        <v>850</v>
      </c>
    </row>
    <row r="153" spans="1:9" ht="15">
      <c r="A153" s="203" t="s">
        <v>497</v>
      </c>
      <c r="B153" s="188" t="s">
        <v>496</v>
      </c>
      <c r="C153" s="188">
        <v>10</v>
      </c>
      <c r="D153" s="183"/>
      <c r="E153" s="183"/>
      <c r="F153" s="183"/>
      <c r="G153" s="191">
        <f>G154</f>
        <v>510</v>
      </c>
      <c r="H153" s="191">
        <f>H154</f>
        <v>510</v>
      </c>
      <c r="I153" s="191">
        <f>I154</f>
        <v>510</v>
      </c>
    </row>
    <row r="154" spans="1:9" ht="15">
      <c r="A154" s="204" t="s">
        <v>498</v>
      </c>
      <c r="B154" s="204" t="s">
        <v>496</v>
      </c>
      <c r="C154" s="204">
        <v>10</v>
      </c>
      <c r="D154" s="204" t="s">
        <v>540</v>
      </c>
      <c r="E154" s="204"/>
      <c r="F154" s="204"/>
      <c r="G154" s="205">
        <f aca="true" t="shared" si="29" ref="G154:I157">G155</f>
        <v>510</v>
      </c>
      <c r="H154" s="205">
        <f t="shared" si="29"/>
        <v>510</v>
      </c>
      <c r="I154" s="205">
        <f t="shared" si="29"/>
        <v>510</v>
      </c>
    </row>
    <row r="155" spans="1:9" ht="57">
      <c r="A155" s="169" t="s">
        <v>56</v>
      </c>
      <c r="B155" s="206" t="s">
        <v>496</v>
      </c>
      <c r="C155" s="206" t="s">
        <v>350</v>
      </c>
      <c r="D155" s="206" t="s">
        <v>540</v>
      </c>
      <c r="E155" s="206" t="s">
        <v>53</v>
      </c>
      <c r="F155" s="206"/>
      <c r="G155" s="207">
        <f t="shared" si="29"/>
        <v>510</v>
      </c>
      <c r="H155" s="207">
        <f t="shared" si="29"/>
        <v>510</v>
      </c>
      <c r="I155" s="207">
        <f t="shared" si="29"/>
        <v>510</v>
      </c>
    </row>
    <row r="156" spans="1:9" ht="27">
      <c r="A156" s="204" t="s">
        <v>110</v>
      </c>
      <c r="B156" s="206" t="s">
        <v>496</v>
      </c>
      <c r="C156" s="206" t="s">
        <v>350</v>
      </c>
      <c r="D156" s="206" t="s">
        <v>540</v>
      </c>
      <c r="E156" s="206" t="s">
        <v>54</v>
      </c>
      <c r="F156" s="206"/>
      <c r="G156" s="207">
        <f t="shared" si="29"/>
        <v>510</v>
      </c>
      <c r="H156" s="207">
        <f t="shared" si="29"/>
        <v>510</v>
      </c>
      <c r="I156" s="207">
        <f t="shared" si="29"/>
        <v>510</v>
      </c>
    </row>
    <row r="157" spans="1:9" ht="15">
      <c r="A157" s="208" t="s">
        <v>90</v>
      </c>
      <c r="B157" s="59" t="s">
        <v>496</v>
      </c>
      <c r="C157" s="59">
        <v>10</v>
      </c>
      <c r="D157" s="59" t="s">
        <v>540</v>
      </c>
      <c r="E157" s="59" t="s">
        <v>91</v>
      </c>
      <c r="F157" s="59"/>
      <c r="G157" s="67">
        <f t="shared" si="29"/>
        <v>510</v>
      </c>
      <c r="H157" s="67">
        <f t="shared" si="29"/>
        <v>510</v>
      </c>
      <c r="I157" s="67">
        <f t="shared" si="29"/>
        <v>510</v>
      </c>
    </row>
    <row r="158" spans="1:9" ht="27">
      <c r="A158" s="164" t="s">
        <v>363</v>
      </c>
      <c r="B158" s="209" t="s">
        <v>496</v>
      </c>
      <c r="C158" s="209" t="s">
        <v>350</v>
      </c>
      <c r="D158" s="209" t="s">
        <v>540</v>
      </c>
      <c r="E158" s="59" t="s">
        <v>91</v>
      </c>
      <c r="F158" s="209" t="s">
        <v>351</v>
      </c>
      <c r="G158" s="75">
        <v>510</v>
      </c>
      <c r="H158" s="75">
        <v>510</v>
      </c>
      <c r="I158" s="75">
        <v>510</v>
      </c>
    </row>
    <row r="159" spans="1:9" ht="54">
      <c r="A159" s="210" t="s">
        <v>530</v>
      </c>
      <c r="B159" s="211" t="s">
        <v>346</v>
      </c>
      <c r="C159" s="211"/>
      <c r="D159" s="211"/>
      <c r="E159" s="130"/>
      <c r="F159" s="211"/>
      <c r="G159" s="212">
        <f>G160+G195+G208+G223+G233</f>
        <v>43831.469</v>
      </c>
      <c r="H159" s="212">
        <f>H160+H195+H208+H223+H233</f>
        <v>43872.668</v>
      </c>
      <c r="I159" s="212">
        <f>I160+I195+I208+I223+I233</f>
        <v>52935.486</v>
      </c>
    </row>
    <row r="160" spans="1:9" ht="27">
      <c r="A160" s="188" t="s">
        <v>257</v>
      </c>
      <c r="B160" s="213" t="s">
        <v>346</v>
      </c>
      <c r="C160" s="188" t="s">
        <v>540</v>
      </c>
      <c r="D160" s="188"/>
      <c r="E160" s="189"/>
      <c r="F160" s="189"/>
      <c r="G160" s="214">
        <f>G161+G178+G187</f>
        <v>10751.884</v>
      </c>
      <c r="H160" s="214">
        <f>H161+H178+H187</f>
        <v>8898.642</v>
      </c>
      <c r="I160" s="214">
        <f>I161+I178+I187</f>
        <v>8360.415</v>
      </c>
    </row>
    <row r="161" spans="1:9" ht="94.5">
      <c r="A161" s="154" t="s">
        <v>298</v>
      </c>
      <c r="B161" s="51" t="s">
        <v>346</v>
      </c>
      <c r="C161" s="51" t="s">
        <v>540</v>
      </c>
      <c r="D161" s="51" t="s">
        <v>485</v>
      </c>
      <c r="E161" s="215"/>
      <c r="F161" s="215"/>
      <c r="G161" s="380">
        <f>G162+G167+G175</f>
        <v>1640</v>
      </c>
      <c r="H161" s="380">
        <f>H162+H167+H175</f>
        <v>1647</v>
      </c>
      <c r="I161" s="380">
        <f>I162+I167+I175</f>
        <v>1653</v>
      </c>
    </row>
    <row r="162" spans="1:9" ht="108" customHeight="1">
      <c r="A162" s="390" t="s">
        <v>597</v>
      </c>
      <c r="B162" s="57" t="s">
        <v>346</v>
      </c>
      <c r="C162" s="57" t="s">
        <v>540</v>
      </c>
      <c r="D162" s="57" t="s">
        <v>485</v>
      </c>
      <c r="E162" s="57" t="s">
        <v>125</v>
      </c>
      <c r="F162" s="57"/>
      <c r="G162" s="363">
        <f>G163</f>
        <v>330</v>
      </c>
      <c r="H162" s="363">
        <f>H163</f>
        <v>330</v>
      </c>
      <c r="I162" s="363">
        <f>I163</f>
        <v>330</v>
      </c>
    </row>
    <row r="163" spans="1:9" ht="41.25">
      <c r="A163" s="389" t="s">
        <v>0</v>
      </c>
      <c r="B163" s="80" t="s">
        <v>346</v>
      </c>
      <c r="C163" s="80" t="s">
        <v>540</v>
      </c>
      <c r="D163" s="80" t="s">
        <v>485</v>
      </c>
      <c r="E163" s="80" t="s">
        <v>126</v>
      </c>
      <c r="F163" s="80"/>
      <c r="G163" s="359">
        <f>G164+G165+G166</f>
        <v>330</v>
      </c>
      <c r="H163" s="359">
        <f>H164+H165+H166</f>
        <v>330</v>
      </c>
      <c r="I163" s="359">
        <f>I164+I165+I166</f>
        <v>330</v>
      </c>
    </row>
    <row r="164" spans="1:9" ht="67.5">
      <c r="A164" s="80" t="s">
        <v>395</v>
      </c>
      <c r="B164" s="80" t="s">
        <v>346</v>
      </c>
      <c r="C164" s="80" t="s">
        <v>540</v>
      </c>
      <c r="D164" s="80" t="s">
        <v>485</v>
      </c>
      <c r="E164" s="80" t="s">
        <v>127</v>
      </c>
      <c r="F164" s="80" t="s">
        <v>354</v>
      </c>
      <c r="G164" s="359">
        <v>325</v>
      </c>
      <c r="H164" s="359">
        <v>325</v>
      </c>
      <c r="I164" s="359">
        <v>325</v>
      </c>
    </row>
    <row r="165" spans="1:9" ht="27">
      <c r="A165" s="80" t="s">
        <v>453</v>
      </c>
      <c r="B165" s="80" t="s">
        <v>346</v>
      </c>
      <c r="C165" s="80" t="s">
        <v>540</v>
      </c>
      <c r="D165" s="80" t="s">
        <v>485</v>
      </c>
      <c r="E165" s="80" t="s">
        <v>127</v>
      </c>
      <c r="F165" s="80" t="s">
        <v>454</v>
      </c>
      <c r="G165" s="359">
        <v>5</v>
      </c>
      <c r="H165" s="359">
        <v>5</v>
      </c>
      <c r="I165" s="359">
        <v>5</v>
      </c>
    </row>
    <row r="166" spans="1:9" ht="15">
      <c r="A166" s="80" t="s">
        <v>352</v>
      </c>
      <c r="B166" s="80" t="s">
        <v>346</v>
      </c>
      <c r="C166" s="80" t="s">
        <v>540</v>
      </c>
      <c r="D166" s="80" t="s">
        <v>485</v>
      </c>
      <c r="E166" s="80" t="s">
        <v>127</v>
      </c>
      <c r="F166" s="80" t="s">
        <v>353</v>
      </c>
      <c r="G166" s="359"/>
      <c r="H166" s="359"/>
      <c r="I166" s="359"/>
    </row>
    <row r="167" spans="1:9" ht="15">
      <c r="A167" s="156" t="s">
        <v>269</v>
      </c>
      <c r="B167" s="156" t="s">
        <v>346</v>
      </c>
      <c r="C167" s="156" t="s">
        <v>540</v>
      </c>
      <c r="D167" s="156" t="s">
        <v>485</v>
      </c>
      <c r="E167" s="156" t="s">
        <v>301</v>
      </c>
      <c r="F167" s="156"/>
      <c r="G167" s="365">
        <f aca="true" t="shared" si="30" ref="G167:I169">G168</f>
        <v>1185</v>
      </c>
      <c r="H167" s="365">
        <f t="shared" si="30"/>
        <v>1185</v>
      </c>
      <c r="I167" s="365">
        <f t="shared" si="30"/>
        <v>1185</v>
      </c>
    </row>
    <row r="168" spans="1:9" ht="142.5">
      <c r="A168" s="158" t="s">
        <v>128</v>
      </c>
      <c r="B168" s="57" t="s">
        <v>346</v>
      </c>
      <c r="C168" s="81" t="s">
        <v>540</v>
      </c>
      <c r="D168" s="81" t="s">
        <v>485</v>
      </c>
      <c r="E168" s="81" t="s">
        <v>302</v>
      </c>
      <c r="F168" s="216"/>
      <c r="G168" s="379">
        <f>G169</f>
        <v>1185</v>
      </c>
      <c r="H168" s="379">
        <f t="shared" si="30"/>
        <v>1185</v>
      </c>
      <c r="I168" s="379">
        <f t="shared" si="30"/>
        <v>1185</v>
      </c>
    </row>
    <row r="169" spans="1:9" ht="57">
      <c r="A169" s="158" t="s">
        <v>309</v>
      </c>
      <c r="B169" s="81" t="s">
        <v>346</v>
      </c>
      <c r="C169" s="81" t="s">
        <v>540</v>
      </c>
      <c r="D169" s="81" t="s">
        <v>485</v>
      </c>
      <c r="E169" s="81" t="s">
        <v>310</v>
      </c>
      <c r="F169" s="81"/>
      <c r="G169" s="377">
        <f>G170</f>
        <v>1185</v>
      </c>
      <c r="H169" s="377">
        <f t="shared" si="30"/>
        <v>1185</v>
      </c>
      <c r="I169" s="377">
        <f t="shared" si="30"/>
        <v>1185</v>
      </c>
    </row>
    <row r="170" spans="1:9" ht="108.75">
      <c r="A170" s="56" t="s">
        <v>315</v>
      </c>
      <c r="B170" s="81" t="s">
        <v>346</v>
      </c>
      <c r="C170" s="80" t="s">
        <v>540</v>
      </c>
      <c r="D170" s="80" t="s">
        <v>485</v>
      </c>
      <c r="E170" s="80" t="s">
        <v>316</v>
      </c>
      <c r="F170" s="80"/>
      <c r="G170" s="359">
        <f>G171</f>
        <v>1185</v>
      </c>
      <c r="H170" s="359">
        <f>H171</f>
        <v>1185</v>
      </c>
      <c r="I170" s="359">
        <f>I171</f>
        <v>1185</v>
      </c>
    </row>
    <row r="171" spans="1:9" ht="68.25">
      <c r="A171" s="56" t="s">
        <v>294</v>
      </c>
      <c r="B171" s="80" t="s">
        <v>346</v>
      </c>
      <c r="C171" s="80" t="s">
        <v>540</v>
      </c>
      <c r="D171" s="80" t="s">
        <v>485</v>
      </c>
      <c r="E171" s="56" t="s">
        <v>295</v>
      </c>
      <c r="F171" s="80"/>
      <c r="G171" s="356">
        <f>G172+G173+G174</f>
        <v>1185</v>
      </c>
      <c r="H171" s="356">
        <f>H172+H173+H174</f>
        <v>1185</v>
      </c>
      <c r="I171" s="356">
        <f>I172+I173+I174</f>
        <v>1185</v>
      </c>
    </row>
    <row r="172" spans="1:9" ht="67.5">
      <c r="A172" s="80" t="s">
        <v>395</v>
      </c>
      <c r="B172" s="80" t="s">
        <v>346</v>
      </c>
      <c r="C172" s="80" t="s">
        <v>540</v>
      </c>
      <c r="D172" s="80" t="s">
        <v>485</v>
      </c>
      <c r="E172" s="56" t="s">
        <v>295</v>
      </c>
      <c r="F172" s="80" t="s">
        <v>354</v>
      </c>
      <c r="G172" s="378">
        <v>1086</v>
      </c>
      <c r="H172" s="378">
        <v>1086</v>
      </c>
      <c r="I172" s="378">
        <v>1086</v>
      </c>
    </row>
    <row r="173" spans="1:9" ht="27">
      <c r="A173" s="164" t="s">
        <v>453</v>
      </c>
      <c r="B173" s="80" t="s">
        <v>346</v>
      </c>
      <c r="C173" s="80" t="s">
        <v>540</v>
      </c>
      <c r="D173" s="80" t="s">
        <v>485</v>
      </c>
      <c r="E173" s="56" t="s">
        <v>295</v>
      </c>
      <c r="F173" s="80" t="s">
        <v>454</v>
      </c>
      <c r="G173" s="357">
        <v>98.9</v>
      </c>
      <c r="H173" s="357">
        <v>98.9</v>
      </c>
      <c r="I173" s="357">
        <v>98.9</v>
      </c>
    </row>
    <row r="174" spans="1:9" ht="15">
      <c r="A174" s="80" t="s">
        <v>352</v>
      </c>
      <c r="B174" s="80" t="s">
        <v>346</v>
      </c>
      <c r="C174" s="80" t="s">
        <v>540</v>
      </c>
      <c r="D174" s="80" t="s">
        <v>485</v>
      </c>
      <c r="E174" s="56" t="s">
        <v>295</v>
      </c>
      <c r="F174" s="80" t="s">
        <v>353</v>
      </c>
      <c r="G174" s="357">
        <v>0.1</v>
      </c>
      <c r="H174" s="357">
        <v>0.1</v>
      </c>
      <c r="I174" s="357">
        <v>0.1</v>
      </c>
    </row>
    <row r="175" spans="1:9" ht="85.5">
      <c r="A175" s="169" t="s">
        <v>285</v>
      </c>
      <c r="B175" s="169" t="s">
        <v>346</v>
      </c>
      <c r="C175" s="169" t="s">
        <v>540</v>
      </c>
      <c r="D175" s="169" t="s">
        <v>485</v>
      </c>
      <c r="E175" s="169" t="s">
        <v>320</v>
      </c>
      <c r="F175" s="169"/>
      <c r="G175" s="377">
        <f aca="true" t="shared" si="31" ref="G175:I176">G176</f>
        <v>125</v>
      </c>
      <c r="H175" s="377">
        <f t="shared" si="31"/>
        <v>132</v>
      </c>
      <c r="I175" s="377">
        <f t="shared" si="31"/>
        <v>138</v>
      </c>
    </row>
    <row r="176" spans="1:9" ht="41.25">
      <c r="A176" s="94" t="s">
        <v>270</v>
      </c>
      <c r="B176" s="76" t="s">
        <v>346</v>
      </c>
      <c r="C176" s="76" t="s">
        <v>540</v>
      </c>
      <c r="D176" s="76" t="s">
        <v>485</v>
      </c>
      <c r="E176" s="76" t="s">
        <v>63</v>
      </c>
      <c r="F176" s="76"/>
      <c r="G176" s="362">
        <f t="shared" si="31"/>
        <v>125</v>
      </c>
      <c r="H176" s="362">
        <f t="shared" si="31"/>
        <v>132</v>
      </c>
      <c r="I176" s="362">
        <f t="shared" si="31"/>
        <v>138</v>
      </c>
    </row>
    <row r="177" spans="1:9" ht="27">
      <c r="A177" s="76" t="s">
        <v>453</v>
      </c>
      <c r="B177" s="80" t="s">
        <v>346</v>
      </c>
      <c r="C177" s="76" t="s">
        <v>540</v>
      </c>
      <c r="D177" s="76" t="s">
        <v>485</v>
      </c>
      <c r="E177" s="76" t="s">
        <v>63</v>
      </c>
      <c r="F177" s="76" t="s">
        <v>454</v>
      </c>
      <c r="G177" s="357">
        <v>125</v>
      </c>
      <c r="H177" s="357">
        <v>132</v>
      </c>
      <c r="I177" s="357">
        <v>138</v>
      </c>
    </row>
    <row r="178" spans="1:9" ht="67.5">
      <c r="A178" s="51" t="s">
        <v>550</v>
      </c>
      <c r="B178" s="156" t="s">
        <v>346</v>
      </c>
      <c r="C178" s="154" t="s">
        <v>540</v>
      </c>
      <c r="D178" s="154" t="s">
        <v>486</v>
      </c>
      <c r="E178" s="154"/>
      <c r="F178" s="154"/>
      <c r="G178" s="368">
        <f>G179+G184</f>
        <v>2670</v>
      </c>
      <c r="H178" s="368">
        <f>H179+H184</f>
        <v>2679</v>
      </c>
      <c r="I178" s="368">
        <f>I179+I184</f>
        <v>2688</v>
      </c>
    </row>
    <row r="179" spans="1:9" ht="114">
      <c r="A179" s="390" t="s">
        <v>597</v>
      </c>
      <c r="B179" s="80" t="s">
        <v>346</v>
      </c>
      <c r="C179" s="80" t="s">
        <v>540</v>
      </c>
      <c r="D179" s="80" t="s">
        <v>486</v>
      </c>
      <c r="E179" s="80" t="s">
        <v>125</v>
      </c>
      <c r="F179" s="80"/>
      <c r="G179" s="364">
        <f>G180</f>
        <v>2500</v>
      </c>
      <c r="H179" s="364">
        <f>H180</f>
        <v>2500</v>
      </c>
      <c r="I179" s="364">
        <f>I180</f>
        <v>2500</v>
      </c>
    </row>
    <row r="180" spans="1:9" ht="41.25">
      <c r="A180" s="389" t="s">
        <v>0</v>
      </c>
      <c r="B180" s="80" t="s">
        <v>346</v>
      </c>
      <c r="C180" s="80" t="s">
        <v>540</v>
      </c>
      <c r="D180" s="80" t="s">
        <v>486</v>
      </c>
      <c r="E180" s="80" t="s">
        <v>126</v>
      </c>
      <c r="F180" s="80"/>
      <c r="G180" s="356">
        <f>G181+G182+G183</f>
        <v>2500</v>
      </c>
      <c r="H180" s="356">
        <f>H181+H182+H183</f>
        <v>2500</v>
      </c>
      <c r="I180" s="356">
        <f>I181+I182+I183</f>
        <v>2500</v>
      </c>
    </row>
    <row r="181" spans="1:9" ht="67.5">
      <c r="A181" s="80" t="s">
        <v>395</v>
      </c>
      <c r="B181" s="80" t="s">
        <v>346</v>
      </c>
      <c r="C181" s="80" t="s">
        <v>540</v>
      </c>
      <c r="D181" s="80" t="s">
        <v>486</v>
      </c>
      <c r="E181" s="80" t="s">
        <v>127</v>
      </c>
      <c r="F181" s="80" t="s">
        <v>354</v>
      </c>
      <c r="G181" s="359">
        <v>2460</v>
      </c>
      <c r="H181" s="359">
        <v>2460</v>
      </c>
      <c r="I181" s="359">
        <v>2460</v>
      </c>
    </row>
    <row r="182" spans="1:9" ht="27">
      <c r="A182" s="164" t="s">
        <v>453</v>
      </c>
      <c r="B182" s="80" t="s">
        <v>346</v>
      </c>
      <c r="C182" s="80" t="s">
        <v>540</v>
      </c>
      <c r="D182" s="80" t="s">
        <v>486</v>
      </c>
      <c r="E182" s="80" t="s">
        <v>127</v>
      </c>
      <c r="F182" s="80" t="s">
        <v>454</v>
      </c>
      <c r="G182" s="359">
        <v>37</v>
      </c>
      <c r="H182" s="359">
        <v>37</v>
      </c>
      <c r="I182" s="359">
        <v>37</v>
      </c>
    </row>
    <row r="183" spans="1:9" ht="15">
      <c r="A183" s="80" t="s">
        <v>352</v>
      </c>
      <c r="B183" s="80" t="s">
        <v>346</v>
      </c>
      <c r="C183" s="80" t="s">
        <v>540</v>
      </c>
      <c r="D183" s="80" t="s">
        <v>486</v>
      </c>
      <c r="E183" s="80" t="s">
        <v>127</v>
      </c>
      <c r="F183" s="80" t="s">
        <v>353</v>
      </c>
      <c r="G183" s="359">
        <v>3</v>
      </c>
      <c r="H183" s="359">
        <v>3</v>
      </c>
      <c r="I183" s="359">
        <v>3</v>
      </c>
    </row>
    <row r="184" spans="1:9" ht="85.5">
      <c r="A184" s="185" t="s">
        <v>285</v>
      </c>
      <c r="B184" s="185" t="s">
        <v>346</v>
      </c>
      <c r="C184" s="185" t="s">
        <v>540</v>
      </c>
      <c r="D184" s="185" t="s">
        <v>486</v>
      </c>
      <c r="E184" s="186" t="s">
        <v>320</v>
      </c>
      <c r="F184" s="185"/>
      <c r="G184" s="355">
        <f aca="true" t="shared" si="32" ref="G184:I185">G185</f>
        <v>170</v>
      </c>
      <c r="H184" s="355">
        <f t="shared" si="32"/>
        <v>179</v>
      </c>
      <c r="I184" s="355">
        <f t="shared" si="32"/>
        <v>188</v>
      </c>
    </row>
    <row r="185" spans="1:9" ht="41.25">
      <c r="A185" s="94" t="s">
        <v>270</v>
      </c>
      <c r="B185" s="76" t="s">
        <v>346</v>
      </c>
      <c r="C185" s="76" t="s">
        <v>540</v>
      </c>
      <c r="D185" s="76" t="s">
        <v>486</v>
      </c>
      <c r="E185" s="76" t="s">
        <v>63</v>
      </c>
      <c r="F185" s="76"/>
      <c r="G185" s="362">
        <f t="shared" si="32"/>
        <v>170</v>
      </c>
      <c r="H185" s="362">
        <f t="shared" si="32"/>
        <v>179</v>
      </c>
      <c r="I185" s="362">
        <f t="shared" si="32"/>
        <v>188</v>
      </c>
    </row>
    <row r="186" spans="1:9" ht="27">
      <c r="A186" s="76" t="s">
        <v>453</v>
      </c>
      <c r="B186" s="172" t="s">
        <v>346</v>
      </c>
      <c r="C186" s="76" t="s">
        <v>540</v>
      </c>
      <c r="D186" s="76" t="s">
        <v>486</v>
      </c>
      <c r="E186" s="76" t="s">
        <v>63</v>
      </c>
      <c r="F186" s="76" t="s">
        <v>454</v>
      </c>
      <c r="G186" s="357">
        <v>170</v>
      </c>
      <c r="H186" s="357">
        <v>179</v>
      </c>
      <c r="I186" s="357">
        <v>188</v>
      </c>
    </row>
    <row r="187" spans="1:9" ht="15">
      <c r="A187" s="154" t="s">
        <v>489</v>
      </c>
      <c r="B187" s="154" t="s">
        <v>346</v>
      </c>
      <c r="C187" s="154" t="s">
        <v>540</v>
      </c>
      <c r="D187" s="154" t="s">
        <v>487</v>
      </c>
      <c r="E187" s="154"/>
      <c r="F187" s="154"/>
      <c r="G187" s="155">
        <f>G188+G191</f>
        <v>6441.884</v>
      </c>
      <c r="H187" s="155">
        <f>H188+H191</f>
        <v>4572.642</v>
      </c>
      <c r="I187" s="155">
        <f>I188+I191</f>
        <v>4019.415</v>
      </c>
    </row>
    <row r="188" spans="1:9" ht="85.5">
      <c r="A188" s="81" t="s">
        <v>383</v>
      </c>
      <c r="B188" s="81" t="s">
        <v>346</v>
      </c>
      <c r="C188" s="81" t="s">
        <v>540</v>
      </c>
      <c r="D188" s="81" t="s">
        <v>487</v>
      </c>
      <c r="E188" s="81" t="s">
        <v>194</v>
      </c>
      <c r="F188" s="81"/>
      <c r="G188" s="377">
        <f aca="true" t="shared" si="33" ref="G188:I189">G189</f>
        <v>61.1</v>
      </c>
      <c r="H188" s="377">
        <f t="shared" si="33"/>
        <v>0</v>
      </c>
      <c r="I188" s="377">
        <f t="shared" si="33"/>
        <v>0</v>
      </c>
    </row>
    <row r="189" spans="1:9" ht="27">
      <c r="A189" s="80" t="s">
        <v>142</v>
      </c>
      <c r="B189" s="80" t="s">
        <v>346</v>
      </c>
      <c r="C189" s="80" t="s">
        <v>540</v>
      </c>
      <c r="D189" s="80" t="s">
        <v>487</v>
      </c>
      <c r="E189" s="87" t="s">
        <v>143</v>
      </c>
      <c r="F189" s="80"/>
      <c r="G189" s="359">
        <f t="shared" si="33"/>
        <v>61.1</v>
      </c>
      <c r="H189" s="359">
        <f t="shared" si="33"/>
        <v>0</v>
      </c>
      <c r="I189" s="359">
        <f t="shared" si="33"/>
        <v>0</v>
      </c>
    </row>
    <row r="190" spans="1:9" ht="27">
      <c r="A190" s="80" t="s">
        <v>453</v>
      </c>
      <c r="B190" s="80" t="s">
        <v>346</v>
      </c>
      <c r="C190" s="80" t="s">
        <v>540</v>
      </c>
      <c r="D190" s="80" t="s">
        <v>487</v>
      </c>
      <c r="E190" s="87" t="s">
        <v>143</v>
      </c>
      <c r="F190" s="80" t="s">
        <v>454</v>
      </c>
      <c r="G190" s="349">
        <v>61.1</v>
      </c>
      <c r="H190" s="349"/>
      <c r="I190" s="349"/>
    </row>
    <row r="191" spans="1:9" ht="57">
      <c r="A191" s="218" t="s">
        <v>56</v>
      </c>
      <c r="B191" s="81" t="s">
        <v>346</v>
      </c>
      <c r="C191" s="81" t="s">
        <v>540</v>
      </c>
      <c r="D191" s="81" t="s">
        <v>487</v>
      </c>
      <c r="E191" s="81" t="s">
        <v>53</v>
      </c>
      <c r="F191" s="219"/>
      <c r="G191" s="220">
        <f aca="true" t="shared" si="34" ref="G191:I193">G192</f>
        <v>6380.784</v>
      </c>
      <c r="H191" s="220">
        <f t="shared" si="34"/>
        <v>4572.642</v>
      </c>
      <c r="I191" s="220">
        <f t="shared" si="34"/>
        <v>4019.415</v>
      </c>
    </row>
    <row r="192" spans="1:9" ht="27">
      <c r="A192" s="76" t="s">
        <v>110</v>
      </c>
      <c r="B192" s="172" t="s">
        <v>346</v>
      </c>
      <c r="C192" s="76" t="s">
        <v>540</v>
      </c>
      <c r="D192" s="76" t="s">
        <v>487</v>
      </c>
      <c r="E192" s="76" t="s">
        <v>533</v>
      </c>
      <c r="F192" s="76"/>
      <c r="G192" s="160">
        <f t="shared" si="34"/>
        <v>6380.784</v>
      </c>
      <c r="H192" s="160">
        <f t="shared" si="34"/>
        <v>4572.642</v>
      </c>
      <c r="I192" s="160">
        <f t="shared" si="34"/>
        <v>4019.415</v>
      </c>
    </row>
    <row r="193" spans="1:9" ht="40.5">
      <c r="A193" s="76" t="s">
        <v>132</v>
      </c>
      <c r="B193" s="172" t="s">
        <v>346</v>
      </c>
      <c r="C193" s="76" t="s">
        <v>540</v>
      </c>
      <c r="D193" s="76" t="s">
        <v>487</v>
      </c>
      <c r="E193" s="76" t="s">
        <v>534</v>
      </c>
      <c r="F193" s="76"/>
      <c r="G193" s="160">
        <f t="shared" si="34"/>
        <v>6380.784</v>
      </c>
      <c r="H193" s="160">
        <f t="shared" si="34"/>
        <v>4572.642</v>
      </c>
      <c r="I193" s="160">
        <f t="shared" si="34"/>
        <v>4019.415</v>
      </c>
    </row>
    <row r="194" spans="1:9" ht="27">
      <c r="A194" s="395" t="s">
        <v>427</v>
      </c>
      <c r="B194" s="396" t="s">
        <v>346</v>
      </c>
      <c r="C194" s="397" t="s">
        <v>540</v>
      </c>
      <c r="D194" s="397" t="s">
        <v>487</v>
      </c>
      <c r="E194" s="397" t="s">
        <v>534</v>
      </c>
      <c r="F194" s="397" t="s">
        <v>353</v>
      </c>
      <c r="G194" s="398">
        <v>6380.784</v>
      </c>
      <c r="H194" s="279">
        <v>4572.642</v>
      </c>
      <c r="I194" s="279">
        <v>4019.415</v>
      </c>
    </row>
    <row r="195" spans="1:9" ht="15">
      <c r="A195" s="154" t="s">
        <v>342</v>
      </c>
      <c r="B195" s="154" t="s">
        <v>346</v>
      </c>
      <c r="C195" s="154" t="s">
        <v>488</v>
      </c>
      <c r="D195" s="76"/>
      <c r="E195" s="76"/>
      <c r="F195" s="76"/>
      <c r="G195" s="221">
        <f>G196+G202</f>
        <v>4959</v>
      </c>
      <c r="H195" s="221">
        <f>H196+H202</f>
        <v>5607</v>
      </c>
      <c r="I195" s="221">
        <f>I196+I202</f>
        <v>6255</v>
      </c>
    </row>
    <row r="196" spans="1:9" ht="57">
      <c r="A196" s="81" t="s">
        <v>56</v>
      </c>
      <c r="B196" s="80" t="s">
        <v>346</v>
      </c>
      <c r="C196" s="80" t="s">
        <v>148</v>
      </c>
      <c r="D196" s="80" t="s">
        <v>488</v>
      </c>
      <c r="E196" s="80" t="s">
        <v>53</v>
      </c>
      <c r="F196" s="80"/>
      <c r="G196" s="82">
        <f aca="true" t="shared" si="35" ref="G196:I197">G197</f>
        <v>675</v>
      </c>
      <c r="H196" s="82">
        <f t="shared" si="35"/>
        <v>675</v>
      </c>
      <c r="I196" s="82">
        <f t="shared" si="35"/>
        <v>675</v>
      </c>
    </row>
    <row r="197" spans="1:9" ht="42.75">
      <c r="A197" s="181" t="s">
        <v>108</v>
      </c>
      <c r="B197" s="80" t="s">
        <v>346</v>
      </c>
      <c r="C197" s="81" t="s">
        <v>488</v>
      </c>
      <c r="D197" s="81" t="s">
        <v>488</v>
      </c>
      <c r="E197" s="81" t="s">
        <v>54</v>
      </c>
      <c r="F197" s="81"/>
      <c r="G197" s="65">
        <f t="shared" si="35"/>
        <v>675</v>
      </c>
      <c r="H197" s="65">
        <f t="shared" si="35"/>
        <v>675</v>
      </c>
      <c r="I197" s="65">
        <f t="shared" si="35"/>
        <v>675</v>
      </c>
    </row>
    <row r="198" spans="1:9" ht="40.5">
      <c r="A198" s="80" t="s">
        <v>162</v>
      </c>
      <c r="B198" s="80" t="s">
        <v>346</v>
      </c>
      <c r="C198" s="80" t="s">
        <v>488</v>
      </c>
      <c r="D198" s="80" t="s">
        <v>488</v>
      </c>
      <c r="E198" s="80" t="s">
        <v>55</v>
      </c>
      <c r="F198" s="80"/>
      <c r="G198" s="65">
        <f>G199+G200+G201</f>
        <v>675</v>
      </c>
      <c r="H198" s="65">
        <f>H199+H200+H201</f>
        <v>675</v>
      </c>
      <c r="I198" s="65">
        <f>I199+I200+I201</f>
        <v>675</v>
      </c>
    </row>
    <row r="199" spans="1:9" ht="68.25">
      <c r="A199" s="222" t="s">
        <v>546</v>
      </c>
      <c r="B199" s="80" t="s">
        <v>346</v>
      </c>
      <c r="C199" s="80" t="s">
        <v>488</v>
      </c>
      <c r="D199" s="80" t="s">
        <v>488</v>
      </c>
      <c r="E199" s="80" t="s">
        <v>55</v>
      </c>
      <c r="F199" s="80" t="s">
        <v>354</v>
      </c>
      <c r="G199" s="65">
        <v>390</v>
      </c>
      <c r="H199" s="65">
        <v>390</v>
      </c>
      <c r="I199" s="65">
        <v>390</v>
      </c>
    </row>
    <row r="200" spans="1:9" ht="27">
      <c r="A200" s="164" t="s">
        <v>364</v>
      </c>
      <c r="B200" s="80" t="s">
        <v>346</v>
      </c>
      <c r="C200" s="80" t="s">
        <v>488</v>
      </c>
      <c r="D200" s="80" t="s">
        <v>488</v>
      </c>
      <c r="E200" s="80" t="s">
        <v>55</v>
      </c>
      <c r="F200" s="80" t="s">
        <v>454</v>
      </c>
      <c r="G200" s="65">
        <v>250</v>
      </c>
      <c r="H200" s="65">
        <v>250</v>
      </c>
      <c r="I200" s="65">
        <v>250</v>
      </c>
    </row>
    <row r="201" spans="1:9" ht="15">
      <c r="A201" s="85" t="s">
        <v>352</v>
      </c>
      <c r="B201" s="85" t="s">
        <v>346</v>
      </c>
      <c r="C201" s="85" t="s">
        <v>488</v>
      </c>
      <c r="D201" s="85" t="s">
        <v>488</v>
      </c>
      <c r="E201" s="85" t="s">
        <v>55</v>
      </c>
      <c r="F201" s="85" t="s">
        <v>353</v>
      </c>
      <c r="G201" s="64">
        <v>35</v>
      </c>
      <c r="H201" s="64">
        <v>35</v>
      </c>
      <c r="I201" s="64">
        <v>35</v>
      </c>
    </row>
    <row r="202" spans="1:12" ht="71.25">
      <c r="A202" s="57" t="s">
        <v>512</v>
      </c>
      <c r="B202" s="156" t="s">
        <v>346</v>
      </c>
      <c r="C202" s="156" t="s">
        <v>488</v>
      </c>
      <c r="D202" s="156" t="s">
        <v>488</v>
      </c>
      <c r="E202" s="156" t="s">
        <v>310</v>
      </c>
      <c r="F202" s="156"/>
      <c r="G202" s="52">
        <f>G203</f>
        <v>4284</v>
      </c>
      <c r="H202" s="52">
        <f>H203</f>
        <v>4932</v>
      </c>
      <c r="I202" s="52">
        <f>I203</f>
        <v>5580</v>
      </c>
      <c r="J202" s="124"/>
      <c r="K202" s="124"/>
      <c r="L202" s="124"/>
    </row>
    <row r="203" spans="1:12" ht="54">
      <c r="A203" s="164" t="s">
        <v>107</v>
      </c>
      <c r="B203" s="156" t="s">
        <v>346</v>
      </c>
      <c r="C203" s="80" t="s">
        <v>488</v>
      </c>
      <c r="D203" s="80" t="s">
        <v>488</v>
      </c>
      <c r="E203" s="80" t="s">
        <v>165</v>
      </c>
      <c r="F203" s="80"/>
      <c r="G203" s="65">
        <f>G204+G205+G206+G207</f>
        <v>4284</v>
      </c>
      <c r="H203" s="65">
        <f>H204+H205+H206+H207</f>
        <v>4932</v>
      </c>
      <c r="I203" s="65">
        <f>I204+I205+I206+I207</f>
        <v>5580</v>
      </c>
      <c r="J203" s="116"/>
      <c r="K203" s="116"/>
      <c r="L203" s="116"/>
    </row>
    <row r="204" spans="1:12" ht="68.25">
      <c r="A204" s="222" t="s">
        <v>546</v>
      </c>
      <c r="B204" s="84" t="s">
        <v>346</v>
      </c>
      <c r="C204" s="194" t="s">
        <v>488</v>
      </c>
      <c r="D204" s="194" t="s">
        <v>488</v>
      </c>
      <c r="E204" s="80" t="s">
        <v>165</v>
      </c>
      <c r="F204" s="194" t="s">
        <v>354</v>
      </c>
      <c r="G204" s="223">
        <v>956</v>
      </c>
      <c r="H204" s="223">
        <v>1013</v>
      </c>
      <c r="I204" s="223">
        <v>1050</v>
      </c>
      <c r="J204" s="125"/>
      <c r="K204" s="125"/>
      <c r="L204" s="125"/>
    </row>
    <row r="205" spans="1:12" ht="27">
      <c r="A205" s="164" t="s">
        <v>453</v>
      </c>
      <c r="B205" s="80" t="s">
        <v>346</v>
      </c>
      <c r="C205" s="80" t="s">
        <v>488</v>
      </c>
      <c r="D205" s="80" t="s">
        <v>488</v>
      </c>
      <c r="E205" s="80" t="s">
        <v>165</v>
      </c>
      <c r="F205" s="80" t="s">
        <v>454</v>
      </c>
      <c r="G205" s="178">
        <v>3293</v>
      </c>
      <c r="H205" s="178">
        <v>3884</v>
      </c>
      <c r="I205" s="178">
        <v>4495</v>
      </c>
      <c r="J205" s="126"/>
      <c r="K205" s="126"/>
      <c r="L205" s="126"/>
    </row>
    <row r="206" spans="1:12" ht="0.75" customHeight="1">
      <c r="A206" s="164" t="s">
        <v>363</v>
      </c>
      <c r="B206" s="80" t="s">
        <v>346</v>
      </c>
      <c r="C206" s="80" t="s">
        <v>488</v>
      </c>
      <c r="D206" s="80" t="s">
        <v>488</v>
      </c>
      <c r="E206" s="80" t="s">
        <v>165</v>
      </c>
      <c r="F206" s="80" t="s">
        <v>351</v>
      </c>
      <c r="G206" s="178"/>
      <c r="H206" s="178"/>
      <c r="I206" s="224"/>
      <c r="J206" s="126"/>
      <c r="K206" s="126"/>
      <c r="L206" s="126"/>
    </row>
    <row r="207" spans="1:12" ht="15">
      <c r="A207" s="80" t="s">
        <v>352</v>
      </c>
      <c r="B207" s="80" t="s">
        <v>346</v>
      </c>
      <c r="C207" s="80" t="s">
        <v>488</v>
      </c>
      <c r="D207" s="80" t="s">
        <v>488</v>
      </c>
      <c r="E207" s="80" t="s">
        <v>165</v>
      </c>
      <c r="F207" s="80" t="s">
        <v>353</v>
      </c>
      <c r="G207" s="178">
        <v>35</v>
      </c>
      <c r="H207" s="178">
        <v>35</v>
      </c>
      <c r="I207" s="224">
        <v>35</v>
      </c>
      <c r="J207" s="126"/>
      <c r="K207" s="126"/>
      <c r="L207" s="126"/>
    </row>
    <row r="208" spans="1:12" ht="15">
      <c r="A208" s="203" t="s">
        <v>497</v>
      </c>
      <c r="B208" s="80" t="s">
        <v>346</v>
      </c>
      <c r="C208" s="188">
        <v>10</v>
      </c>
      <c r="D208" s="183"/>
      <c r="E208" s="85"/>
      <c r="F208" s="85"/>
      <c r="G208" s="61">
        <f aca="true" t="shared" si="36" ref="G208:I210">G209</f>
        <v>14638.326000000001</v>
      </c>
      <c r="H208" s="61">
        <f t="shared" si="36"/>
        <v>15309.896</v>
      </c>
      <c r="I208" s="61">
        <f t="shared" si="36"/>
        <v>15933.940999999999</v>
      </c>
      <c r="J208" s="126"/>
      <c r="K208" s="126"/>
      <c r="L208" s="126"/>
    </row>
    <row r="209" spans="1:12" ht="27">
      <c r="A209" s="225" t="s">
        <v>500</v>
      </c>
      <c r="B209" s="80" t="s">
        <v>346</v>
      </c>
      <c r="C209" s="183">
        <v>10</v>
      </c>
      <c r="D209" s="183" t="s">
        <v>484</v>
      </c>
      <c r="E209" s="85"/>
      <c r="F209" s="85"/>
      <c r="G209" s="366">
        <f t="shared" si="36"/>
        <v>14638.326000000001</v>
      </c>
      <c r="H209" s="366">
        <f t="shared" si="36"/>
        <v>15309.896</v>
      </c>
      <c r="I209" s="366">
        <f t="shared" si="36"/>
        <v>15933.940999999999</v>
      </c>
      <c r="J209" s="126"/>
      <c r="K209" s="126"/>
      <c r="L209" s="126"/>
    </row>
    <row r="210" spans="1:12" ht="57">
      <c r="A210" s="226" t="s">
        <v>309</v>
      </c>
      <c r="B210" s="80" t="s">
        <v>346</v>
      </c>
      <c r="C210" s="43" t="s">
        <v>350</v>
      </c>
      <c r="D210" s="43" t="s">
        <v>484</v>
      </c>
      <c r="E210" s="226" t="s">
        <v>310</v>
      </c>
      <c r="F210" s="43"/>
      <c r="G210" s="355">
        <f t="shared" si="36"/>
        <v>14638.326000000001</v>
      </c>
      <c r="H210" s="355">
        <f t="shared" si="36"/>
        <v>15309.896</v>
      </c>
      <c r="I210" s="355">
        <f t="shared" si="36"/>
        <v>15933.940999999999</v>
      </c>
      <c r="J210" s="126"/>
      <c r="K210" s="126"/>
      <c r="L210" s="126"/>
    </row>
    <row r="211" spans="1:12" ht="81.75">
      <c r="A211" s="89" t="s">
        <v>311</v>
      </c>
      <c r="B211" s="80" t="s">
        <v>346</v>
      </c>
      <c r="C211" s="97" t="s">
        <v>350</v>
      </c>
      <c r="D211" s="97" t="s">
        <v>484</v>
      </c>
      <c r="E211" s="89" t="s">
        <v>312</v>
      </c>
      <c r="F211" s="97"/>
      <c r="G211" s="382">
        <f>G212+G214+G219+G221</f>
        <v>14638.326000000001</v>
      </c>
      <c r="H211" s="382">
        <f>H212+H214+H219+H221</f>
        <v>15309.896</v>
      </c>
      <c r="I211" s="382">
        <f>I212+I214+I219+I221</f>
        <v>15933.940999999999</v>
      </c>
      <c r="J211" s="126"/>
      <c r="K211" s="126"/>
      <c r="L211" s="126"/>
    </row>
    <row r="212" spans="1:12" ht="15">
      <c r="A212" s="76" t="s">
        <v>501</v>
      </c>
      <c r="B212" s="80" t="s">
        <v>346</v>
      </c>
      <c r="C212" s="76" t="s">
        <v>350</v>
      </c>
      <c r="D212" s="76" t="s">
        <v>484</v>
      </c>
      <c r="E212" s="76" t="s">
        <v>115</v>
      </c>
      <c r="F212" s="76"/>
      <c r="G212" s="356">
        <f>G213</f>
        <v>3420.332</v>
      </c>
      <c r="H212" s="356">
        <f>H213</f>
        <v>3574.224</v>
      </c>
      <c r="I212" s="356">
        <f>I213</f>
        <v>3670.192</v>
      </c>
      <c r="J212" s="126"/>
      <c r="K212" s="126"/>
      <c r="L212" s="126"/>
    </row>
    <row r="213" spans="1:12" ht="27.75">
      <c r="A213" s="89" t="s">
        <v>363</v>
      </c>
      <c r="B213" s="80" t="s">
        <v>346</v>
      </c>
      <c r="C213" s="76" t="s">
        <v>350</v>
      </c>
      <c r="D213" s="76" t="s">
        <v>484</v>
      </c>
      <c r="E213" s="76" t="s">
        <v>176</v>
      </c>
      <c r="F213" s="90" t="s">
        <v>351</v>
      </c>
      <c r="G213" s="357">
        <v>3420.332</v>
      </c>
      <c r="H213" s="357">
        <v>3574.224</v>
      </c>
      <c r="I213" s="357">
        <v>3670.192</v>
      </c>
      <c r="J213" s="126"/>
      <c r="K213" s="126"/>
      <c r="L213" s="126"/>
    </row>
    <row r="214" spans="1:12" ht="41.25">
      <c r="A214" s="91" t="s">
        <v>2</v>
      </c>
      <c r="B214" s="80" t="s">
        <v>346</v>
      </c>
      <c r="C214" s="76" t="s">
        <v>350</v>
      </c>
      <c r="D214" s="76" t="s">
        <v>484</v>
      </c>
      <c r="E214" s="89" t="s">
        <v>282</v>
      </c>
      <c r="F214" s="76"/>
      <c r="G214" s="381">
        <f>G215+G217</f>
        <v>10431.234</v>
      </c>
      <c r="H214" s="381">
        <f>H215+H217</f>
        <v>10913.267</v>
      </c>
      <c r="I214" s="381">
        <f>I215+I217</f>
        <v>11404.335</v>
      </c>
      <c r="J214" s="126"/>
      <c r="K214" s="126"/>
      <c r="L214" s="126"/>
    </row>
    <row r="215" spans="1:12" ht="27.75">
      <c r="A215" s="93" t="s">
        <v>502</v>
      </c>
      <c r="B215" s="80" t="s">
        <v>346</v>
      </c>
      <c r="C215" s="76" t="s">
        <v>350</v>
      </c>
      <c r="D215" s="76" t="s">
        <v>484</v>
      </c>
      <c r="E215" s="228" t="s">
        <v>279</v>
      </c>
      <c r="F215" s="76"/>
      <c r="G215" s="381">
        <f>G216</f>
        <v>7965</v>
      </c>
      <c r="H215" s="381">
        <f>H216</f>
        <v>8395</v>
      </c>
      <c r="I215" s="381">
        <f>I216</f>
        <v>8795</v>
      </c>
      <c r="J215" s="126"/>
      <c r="K215" s="126"/>
      <c r="L215" s="126"/>
    </row>
    <row r="216" spans="1:12" ht="27.75">
      <c r="A216" s="94" t="s">
        <v>363</v>
      </c>
      <c r="B216" s="80" t="s">
        <v>346</v>
      </c>
      <c r="C216" s="76" t="s">
        <v>350</v>
      </c>
      <c r="D216" s="96" t="s">
        <v>484</v>
      </c>
      <c r="E216" s="228" t="s">
        <v>279</v>
      </c>
      <c r="F216" s="76" t="s">
        <v>351</v>
      </c>
      <c r="G216" s="357">
        <v>7965</v>
      </c>
      <c r="H216" s="357">
        <v>8395</v>
      </c>
      <c r="I216" s="357">
        <v>8795</v>
      </c>
      <c r="J216" s="126"/>
      <c r="K216" s="126"/>
      <c r="L216" s="126"/>
    </row>
    <row r="217" spans="1:12" ht="27.75">
      <c r="A217" s="93" t="s">
        <v>280</v>
      </c>
      <c r="B217" s="80" t="s">
        <v>346</v>
      </c>
      <c r="C217" s="97" t="s">
        <v>350</v>
      </c>
      <c r="D217" s="98" t="s">
        <v>484</v>
      </c>
      <c r="E217" s="229" t="s">
        <v>281</v>
      </c>
      <c r="F217" s="76"/>
      <c r="G217" s="381">
        <f>G218</f>
        <v>2466.234</v>
      </c>
      <c r="H217" s="381">
        <f>H218</f>
        <v>2518.267</v>
      </c>
      <c r="I217" s="381">
        <f>I218</f>
        <v>2609.335</v>
      </c>
      <c r="J217" s="126"/>
      <c r="K217" s="126"/>
      <c r="L217" s="126"/>
    </row>
    <row r="218" spans="1:12" ht="27.75">
      <c r="A218" s="89" t="s">
        <v>363</v>
      </c>
      <c r="B218" s="80" t="s">
        <v>346</v>
      </c>
      <c r="C218" s="76" t="s">
        <v>350</v>
      </c>
      <c r="D218" s="96" t="s">
        <v>484</v>
      </c>
      <c r="E218" s="228" t="s">
        <v>281</v>
      </c>
      <c r="F218" s="76" t="s">
        <v>351</v>
      </c>
      <c r="G218" s="357">
        <v>2466.234</v>
      </c>
      <c r="H218" s="357">
        <v>2518.267</v>
      </c>
      <c r="I218" s="357">
        <v>2609.335</v>
      </c>
      <c r="J218" s="126"/>
      <c r="K218" s="126"/>
      <c r="L218" s="126"/>
    </row>
    <row r="219" spans="1:12" ht="54.75">
      <c r="A219" s="91" t="s">
        <v>503</v>
      </c>
      <c r="B219" s="80" t="s">
        <v>346</v>
      </c>
      <c r="C219" s="90" t="s">
        <v>350</v>
      </c>
      <c r="D219" s="76" t="s">
        <v>484</v>
      </c>
      <c r="E219" s="228" t="s">
        <v>283</v>
      </c>
      <c r="F219" s="76"/>
      <c r="G219" s="381">
        <f>G220</f>
        <v>153.474</v>
      </c>
      <c r="H219" s="381">
        <f>H220</f>
        <v>159.886</v>
      </c>
      <c r="I219" s="381">
        <f>I220</f>
        <v>167.082</v>
      </c>
      <c r="J219" s="126"/>
      <c r="K219" s="126"/>
      <c r="L219" s="126"/>
    </row>
    <row r="220" spans="1:12" ht="27.75">
      <c r="A220" s="94" t="s">
        <v>363</v>
      </c>
      <c r="B220" s="80" t="s">
        <v>346</v>
      </c>
      <c r="C220" s="76" t="s">
        <v>350</v>
      </c>
      <c r="D220" s="76" t="s">
        <v>484</v>
      </c>
      <c r="E220" s="228" t="s">
        <v>283</v>
      </c>
      <c r="F220" s="76" t="s">
        <v>351</v>
      </c>
      <c r="G220" s="357">
        <v>153.474</v>
      </c>
      <c r="H220" s="357">
        <v>159.886</v>
      </c>
      <c r="I220" s="357">
        <v>167.082</v>
      </c>
      <c r="J220" s="126"/>
      <c r="K220" s="126"/>
      <c r="L220" s="126"/>
    </row>
    <row r="221" spans="1:12" ht="54.75">
      <c r="A221" s="77" t="s">
        <v>116</v>
      </c>
      <c r="B221" s="80" t="s">
        <v>346</v>
      </c>
      <c r="C221" s="90" t="s">
        <v>350</v>
      </c>
      <c r="D221" s="77" t="s">
        <v>484</v>
      </c>
      <c r="E221" s="77" t="s">
        <v>117</v>
      </c>
      <c r="F221" s="76"/>
      <c r="G221" s="381">
        <f>G222</f>
        <v>633.286</v>
      </c>
      <c r="H221" s="381">
        <f>H222</f>
        <v>662.519</v>
      </c>
      <c r="I221" s="381">
        <f>I222</f>
        <v>692.332</v>
      </c>
      <c r="J221" s="126"/>
      <c r="K221" s="126"/>
      <c r="L221" s="126"/>
    </row>
    <row r="222" spans="1:12" ht="27.75">
      <c r="A222" s="94" t="s">
        <v>363</v>
      </c>
      <c r="B222" s="80" t="s">
        <v>346</v>
      </c>
      <c r="C222" s="76" t="s">
        <v>350</v>
      </c>
      <c r="D222" s="76" t="s">
        <v>484</v>
      </c>
      <c r="E222" s="76" t="s">
        <v>117</v>
      </c>
      <c r="F222" s="76" t="s">
        <v>351</v>
      </c>
      <c r="G222" s="357">
        <v>633.286</v>
      </c>
      <c r="H222" s="357">
        <v>662.519</v>
      </c>
      <c r="I222" s="357">
        <v>692.332</v>
      </c>
      <c r="J222" s="126"/>
      <c r="K222" s="126"/>
      <c r="L222" s="126"/>
    </row>
    <row r="223" spans="1:12" ht="54.75">
      <c r="A223" s="129" t="s">
        <v>111</v>
      </c>
      <c r="B223" s="79" t="s">
        <v>346</v>
      </c>
      <c r="C223" s="79">
        <v>14</v>
      </c>
      <c r="D223" s="79"/>
      <c r="E223" s="49"/>
      <c r="F223" s="49"/>
      <c r="G223" s="383">
        <f>G224+G229</f>
        <v>13482.259</v>
      </c>
      <c r="H223" s="383">
        <f aca="true" t="shared" si="37" ref="G223:I227">H224</f>
        <v>6091.13</v>
      </c>
      <c r="I223" s="383">
        <f t="shared" si="37"/>
        <v>6091.13</v>
      </c>
      <c r="J223" s="126"/>
      <c r="K223" s="126"/>
      <c r="L223" s="126"/>
    </row>
    <row r="224" spans="1:12" ht="27.75">
      <c r="A224" s="58" t="s">
        <v>99</v>
      </c>
      <c r="B224" s="49" t="s">
        <v>346</v>
      </c>
      <c r="C224" s="58" t="s">
        <v>455</v>
      </c>
      <c r="D224" s="230" t="s">
        <v>484</v>
      </c>
      <c r="E224" s="58" t="s">
        <v>94</v>
      </c>
      <c r="F224" s="49"/>
      <c r="G224" s="384">
        <f t="shared" si="37"/>
        <v>12182.259</v>
      </c>
      <c r="H224" s="384">
        <f t="shared" si="37"/>
        <v>6091.13</v>
      </c>
      <c r="I224" s="384">
        <f t="shared" si="37"/>
        <v>6091.13</v>
      </c>
      <c r="J224" s="126"/>
      <c r="K224" s="126"/>
      <c r="L224" s="126"/>
    </row>
    <row r="225" spans="1:12" ht="108.75">
      <c r="A225" s="58" t="s">
        <v>92</v>
      </c>
      <c r="B225" s="80" t="s">
        <v>346</v>
      </c>
      <c r="C225" s="58" t="s">
        <v>455</v>
      </c>
      <c r="D225" s="58" t="s">
        <v>484</v>
      </c>
      <c r="E225" s="58" t="s">
        <v>95</v>
      </c>
      <c r="F225" s="49"/>
      <c r="G225" s="384">
        <f t="shared" si="37"/>
        <v>12182.259</v>
      </c>
      <c r="H225" s="384">
        <f t="shared" si="37"/>
        <v>6091.13</v>
      </c>
      <c r="I225" s="384">
        <f t="shared" si="37"/>
        <v>6091.13</v>
      </c>
      <c r="J225" s="126"/>
      <c r="K225" s="126"/>
      <c r="L225" s="126"/>
    </row>
    <row r="226" spans="1:12" ht="149.25">
      <c r="A226" s="58" t="s">
        <v>93</v>
      </c>
      <c r="B226" s="80" t="s">
        <v>346</v>
      </c>
      <c r="C226" s="58" t="s">
        <v>455</v>
      </c>
      <c r="D226" s="58" t="s">
        <v>484</v>
      </c>
      <c r="E226" s="58" t="s">
        <v>96</v>
      </c>
      <c r="F226" s="49"/>
      <c r="G226" s="384">
        <f t="shared" si="37"/>
        <v>12182.259</v>
      </c>
      <c r="H226" s="384">
        <f t="shared" si="37"/>
        <v>6091.13</v>
      </c>
      <c r="I226" s="384">
        <f t="shared" si="37"/>
        <v>6091.13</v>
      </c>
      <c r="J226" s="126"/>
      <c r="K226" s="126"/>
      <c r="L226" s="126"/>
    </row>
    <row r="227" spans="1:12" ht="81.75">
      <c r="A227" s="58" t="s">
        <v>97</v>
      </c>
      <c r="B227" s="80" t="s">
        <v>346</v>
      </c>
      <c r="C227" s="58" t="s">
        <v>455</v>
      </c>
      <c r="D227" s="58" t="s">
        <v>484</v>
      </c>
      <c r="E227" s="231" t="s">
        <v>98</v>
      </c>
      <c r="F227" s="49"/>
      <c r="G227" s="384">
        <f t="shared" si="37"/>
        <v>12182.259</v>
      </c>
      <c r="H227" s="384">
        <f t="shared" si="37"/>
        <v>6091.13</v>
      </c>
      <c r="I227" s="384">
        <f t="shared" si="37"/>
        <v>6091.13</v>
      </c>
      <c r="J227" s="126"/>
      <c r="K227" s="126"/>
      <c r="L227" s="126"/>
    </row>
    <row r="228" spans="1:12" ht="15">
      <c r="A228" s="232" t="s">
        <v>269</v>
      </c>
      <c r="B228" s="42" t="s">
        <v>346</v>
      </c>
      <c r="C228" s="42" t="s">
        <v>455</v>
      </c>
      <c r="D228" s="42" t="s">
        <v>484</v>
      </c>
      <c r="E228" s="233" t="s">
        <v>98</v>
      </c>
      <c r="F228" s="42" t="s">
        <v>456</v>
      </c>
      <c r="G228" s="385">
        <v>12182.259</v>
      </c>
      <c r="H228" s="385">
        <v>6091.13</v>
      </c>
      <c r="I228" s="385">
        <v>6091.13</v>
      </c>
      <c r="J228" s="126"/>
      <c r="K228" s="126"/>
      <c r="L228" s="126"/>
    </row>
    <row r="229" spans="1:12" ht="54">
      <c r="A229" s="399" t="s">
        <v>56</v>
      </c>
      <c r="B229" s="42" t="s">
        <v>346</v>
      </c>
      <c r="C229" s="42" t="s">
        <v>455</v>
      </c>
      <c r="D229" s="42" t="s">
        <v>484</v>
      </c>
      <c r="E229" s="235" t="s">
        <v>53</v>
      </c>
      <c r="F229" s="42"/>
      <c r="G229" s="64">
        <f>G230</f>
        <v>1300</v>
      </c>
      <c r="H229" s="234"/>
      <c r="I229" s="385"/>
      <c r="J229" s="126"/>
      <c r="K229" s="126"/>
      <c r="L229" s="126"/>
    </row>
    <row r="230" spans="1:12" ht="27">
      <c r="A230" s="74" t="s">
        <v>110</v>
      </c>
      <c r="B230" s="42" t="s">
        <v>346</v>
      </c>
      <c r="C230" s="42" t="s">
        <v>357</v>
      </c>
      <c r="D230" s="42" t="s">
        <v>358</v>
      </c>
      <c r="E230" s="235" t="s">
        <v>533</v>
      </c>
      <c r="F230" s="42"/>
      <c r="G230" s="64">
        <f>G231</f>
        <v>1300</v>
      </c>
      <c r="H230" s="234"/>
      <c r="I230" s="385"/>
      <c r="J230" s="126"/>
      <c r="K230" s="126"/>
      <c r="L230" s="126"/>
    </row>
    <row r="231" spans="1:12" ht="27">
      <c r="A231" s="232" t="s">
        <v>413</v>
      </c>
      <c r="B231" s="42" t="s">
        <v>346</v>
      </c>
      <c r="C231" s="42" t="s">
        <v>455</v>
      </c>
      <c r="D231" s="42" t="s">
        <v>484</v>
      </c>
      <c r="E231" s="235" t="s">
        <v>359</v>
      </c>
      <c r="F231" s="42"/>
      <c r="G231" s="64">
        <f>G232</f>
        <v>1300</v>
      </c>
      <c r="H231" s="234"/>
      <c r="I231" s="385"/>
      <c r="J231" s="126"/>
      <c r="K231" s="126"/>
      <c r="L231" s="126"/>
    </row>
    <row r="232" spans="1:12" ht="15">
      <c r="A232" s="232" t="s">
        <v>269</v>
      </c>
      <c r="B232" s="42" t="s">
        <v>346</v>
      </c>
      <c r="C232" s="42" t="s">
        <v>455</v>
      </c>
      <c r="D232" s="42" t="s">
        <v>484</v>
      </c>
      <c r="E232" s="235" t="s">
        <v>359</v>
      </c>
      <c r="F232" s="42" t="s">
        <v>456</v>
      </c>
      <c r="G232" s="64">
        <v>1300</v>
      </c>
      <c r="H232" s="234"/>
      <c r="I232" s="385"/>
      <c r="J232" s="126"/>
      <c r="K232" s="126"/>
      <c r="L232" s="126"/>
    </row>
    <row r="233" spans="1:12" ht="15">
      <c r="A233" s="232" t="s">
        <v>545</v>
      </c>
      <c r="B233" s="42"/>
      <c r="C233" s="42"/>
      <c r="D233" s="42"/>
      <c r="E233" s="235"/>
      <c r="F233" s="42"/>
      <c r="G233" s="234"/>
      <c r="H233" s="160">
        <v>7966</v>
      </c>
      <c r="I233" s="160">
        <v>16295</v>
      </c>
      <c r="J233" s="126"/>
      <c r="K233" s="126"/>
      <c r="L233" s="126"/>
    </row>
    <row r="234" spans="1:9" ht="33.75" customHeight="1">
      <c r="A234" s="236" t="s">
        <v>535</v>
      </c>
      <c r="B234" s="236" t="s">
        <v>347</v>
      </c>
      <c r="C234" s="236"/>
      <c r="D234" s="236"/>
      <c r="E234" s="236"/>
      <c r="F234" s="236"/>
      <c r="G234" s="237">
        <f>G235+G248+G318</f>
        <v>225984.37199999997</v>
      </c>
      <c r="H234" s="237">
        <f>H235+H248+H318</f>
        <v>225374.95799999998</v>
      </c>
      <c r="I234" s="237">
        <f>I235+I248+I318</f>
        <v>225851.109</v>
      </c>
    </row>
    <row r="235" spans="1:9" ht="33.75" customHeight="1">
      <c r="A235" s="156" t="s">
        <v>257</v>
      </c>
      <c r="B235" s="156" t="s">
        <v>347</v>
      </c>
      <c r="C235" s="156" t="s">
        <v>540</v>
      </c>
      <c r="D235" s="215"/>
      <c r="E235" s="215"/>
      <c r="F235" s="215"/>
      <c r="G235" s="72">
        <f>G236</f>
        <v>1816</v>
      </c>
      <c r="H235" s="72">
        <f>H236</f>
        <v>1816</v>
      </c>
      <c r="I235" s="72">
        <f>I236</f>
        <v>1816</v>
      </c>
    </row>
    <row r="236" spans="1:9" ht="94.5">
      <c r="A236" s="154" t="s">
        <v>298</v>
      </c>
      <c r="B236" s="51" t="s">
        <v>347</v>
      </c>
      <c r="C236" s="51" t="s">
        <v>540</v>
      </c>
      <c r="D236" s="51" t="s">
        <v>485</v>
      </c>
      <c r="E236" s="215"/>
      <c r="F236" s="215"/>
      <c r="G236" s="61">
        <f>G237+G242</f>
        <v>1816</v>
      </c>
      <c r="H236" s="61">
        <f>H237+H242</f>
        <v>1816</v>
      </c>
      <c r="I236" s="61">
        <f>I237+I242</f>
        <v>1816</v>
      </c>
    </row>
    <row r="237" spans="1:9" ht="114">
      <c r="A237" s="390" t="s">
        <v>597</v>
      </c>
      <c r="B237" s="57" t="s">
        <v>347</v>
      </c>
      <c r="C237" s="57" t="s">
        <v>540</v>
      </c>
      <c r="D237" s="57" t="s">
        <v>485</v>
      </c>
      <c r="E237" s="57" t="s">
        <v>125</v>
      </c>
      <c r="F237" s="57"/>
      <c r="G237" s="102">
        <f>G238</f>
        <v>1105</v>
      </c>
      <c r="H237" s="102">
        <f>H238</f>
        <v>1105</v>
      </c>
      <c r="I237" s="102">
        <f>I238</f>
        <v>1105</v>
      </c>
    </row>
    <row r="238" spans="1:9" ht="41.25">
      <c r="A238" s="389" t="s">
        <v>0</v>
      </c>
      <c r="B238" s="80" t="s">
        <v>347</v>
      </c>
      <c r="C238" s="80" t="s">
        <v>540</v>
      </c>
      <c r="D238" s="80" t="s">
        <v>485</v>
      </c>
      <c r="E238" s="80" t="s">
        <v>126</v>
      </c>
      <c r="F238" s="80"/>
      <c r="G238" s="66">
        <f>G239+G240+G241</f>
        <v>1105</v>
      </c>
      <c r="H238" s="66">
        <f>H239+H240+H241</f>
        <v>1105</v>
      </c>
      <c r="I238" s="66">
        <f>I239+I240+I241</f>
        <v>1105</v>
      </c>
    </row>
    <row r="239" spans="1:9" ht="67.5">
      <c r="A239" s="80" t="s">
        <v>395</v>
      </c>
      <c r="B239" s="80" t="s">
        <v>347</v>
      </c>
      <c r="C239" s="80" t="s">
        <v>540</v>
      </c>
      <c r="D239" s="80" t="s">
        <v>485</v>
      </c>
      <c r="E239" s="80" t="s">
        <v>127</v>
      </c>
      <c r="F239" s="80" t="s">
        <v>354</v>
      </c>
      <c r="G239" s="66">
        <v>1085</v>
      </c>
      <c r="H239" s="66">
        <v>1085</v>
      </c>
      <c r="I239" s="66">
        <v>1085</v>
      </c>
    </row>
    <row r="240" spans="1:9" ht="27">
      <c r="A240" s="80" t="s">
        <v>453</v>
      </c>
      <c r="B240" s="80" t="s">
        <v>347</v>
      </c>
      <c r="C240" s="80" t="s">
        <v>540</v>
      </c>
      <c r="D240" s="80" t="s">
        <v>485</v>
      </c>
      <c r="E240" s="80" t="s">
        <v>127</v>
      </c>
      <c r="F240" s="80" t="s">
        <v>454</v>
      </c>
      <c r="G240" s="66">
        <v>19</v>
      </c>
      <c r="H240" s="66">
        <v>19</v>
      </c>
      <c r="I240" s="66">
        <v>19</v>
      </c>
    </row>
    <row r="241" spans="1:9" ht="15">
      <c r="A241" s="80" t="s">
        <v>352</v>
      </c>
      <c r="B241" s="80" t="s">
        <v>347</v>
      </c>
      <c r="C241" s="80" t="s">
        <v>540</v>
      </c>
      <c r="D241" s="80" t="s">
        <v>485</v>
      </c>
      <c r="E241" s="80" t="s">
        <v>127</v>
      </c>
      <c r="F241" s="80" t="s">
        <v>353</v>
      </c>
      <c r="G241" s="66">
        <v>1</v>
      </c>
      <c r="H241" s="66">
        <v>1</v>
      </c>
      <c r="I241" s="66">
        <v>1</v>
      </c>
    </row>
    <row r="242" spans="1:9" ht="15">
      <c r="A242" s="156" t="s">
        <v>269</v>
      </c>
      <c r="B242" s="156" t="s">
        <v>347</v>
      </c>
      <c r="C242" s="156" t="s">
        <v>540</v>
      </c>
      <c r="D242" s="156" t="s">
        <v>485</v>
      </c>
      <c r="E242" s="156"/>
      <c r="F242" s="156"/>
      <c r="G242" s="157">
        <f aca="true" t="shared" si="38" ref="G242:I244">G243</f>
        <v>711</v>
      </c>
      <c r="H242" s="157">
        <f t="shared" si="38"/>
        <v>711</v>
      </c>
      <c r="I242" s="157">
        <f t="shared" si="38"/>
        <v>711</v>
      </c>
    </row>
    <row r="243" spans="1:9" ht="57">
      <c r="A243" s="158" t="s">
        <v>309</v>
      </c>
      <c r="B243" s="81" t="s">
        <v>347</v>
      </c>
      <c r="C243" s="81" t="s">
        <v>540</v>
      </c>
      <c r="D243" s="81" t="s">
        <v>485</v>
      </c>
      <c r="E243" s="81" t="s">
        <v>310</v>
      </c>
      <c r="F243" s="81"/>
      <c r="G243" s="82">
        <f t="shared" si="38"/>
        <v>711</v>
      </c>
      <c r="H243" s="82">
        <f t="shared" si="38"/>
        <v>711</v>
      </c>
      <c r="I243" s="82">
        <f t="shared" si="38"/>
        <v>711</v>
      </c>
    </row>
    <row r="244" spans="1:9" ht="108.75">
      <c r="A244" s="108" t="s">
        <v>313</v>
      </c>
      <c r="B244" s="80" t="s">
        <v>347</v>
      </c>
      <c r="C244" s="80" t="s">
        <v>540</v>
      </c>
      <c r="D244" s="80" t="s">
        <v>485</v>
      </c>
      <c r="E244" s="107" t="s">
        <v>314</v>
      </c>
      <c r="F244" s="80"/>
      <c r="G244" s="65">
        <f t="shared" si="38"/>
        <v>711</v>
      </c>
      <c r="H244" s="65">
        <f t="shared" si="38"/>
        <v>711</v>
      </c>
      <c r="I244" s="65">
        <f t="shared" si="38"/>
        <v>711</v>
      </c>
    </row>
    <row r="245" spans="1:9" ht="95.25">
      <c r="A245" s="107" t="s">
        <v>443</v>
      </c>
      <c r="B245" s="80" t="s">
        <v>347</v>
      </c>
      <c r="C245" s="80" t="s">
        <v>540</v>
      </c>
      <c r="D245" s="80" t="s">
        <v>485</v>
      </c>
      <c r="E245" s="107" t="s">
        <v>444</v>
      </c>
      <c r="F245" s="80"/>
      <c r="G245" s="65">
        <f>G246+G247</f>
        <v>711</v>
      </c>
      <c r="H245" s="65">
        <f>H246+H247</f>
        <v>711</v>
      </c>
      <c r="I245" s="65">
        <f>I246+I247</f>
        <v>711</v>
      </c>
    </row>
    <row r="246" spans="1:9" ht="67.5">
      <c r="A246" s="80" t="s">
        <v>395</v>
      </c>
      <c r="B246" s="81" t="s">
        <v>347</v>
      </c>
      <c r="C246" s="80" t="s">
        <v>540</v>
      </c>
      <c r="D246" s="80" t="s">
        <v>485</v>
      </c>
      <c r="E246" s="107" t="s">
        <v>444</v>
      </c>
      <c r="F246" s="80" t="s">
        <v>354</v>
      </c>
      <c r="G246" s="178">
        <v>711</v>
      </c>
      <c r="H246" s="178">
        <v>711</v>
      </c>
      <c r="I246" s="178">
        <v>711</v>
      </c>
    </row>
    <row r="247" spans="1:9" ht="27">
      <c r="A247" s="164" t="s">
        <v>453</v>
      </c>
      <c r="B247" s="81" t="s">
        <v>347</v>
      </c>
      <c r="C247" s="80" t="s">
        <v>540</v>
      </c>
      <c r="D247" s="80" t="s">
        <v>485</v>
      </c>
      <c r="E247" s="107" t="s">
        <v>444</v>
      </c>
      <c r="F247" s="80" t="s">
        <v>454</v>
      </c>
      <c r="G247" s="65"/>
      <c r="H247" s="65"/>
      <c r="I247" s="65"/>
    </row>
    <row r="248" spans="1:9" ht="15">
      <c r="A248" s="238" t="s">
        <v>342</v>
      </c>
      <c r="B248" s="239" t="s">
        <v>347</v>
      </c>
      <c r="C248" s="239" t="s">
        <v>488</v>
      </c>
      <c r="D248" s="239"/>
      <c r="E248" s="239"/>
      <c r="F248" s="239"/>
      <c r="G248" s="240">
        <f>G249+G264+G308</f>
        <v>210743.69599999997</v>
      </c>
      <c r="H248" s="240">
        <f>H249+H264+H308</f>
        <v>209701.37099999998</v>
      </c>
      <c r="I248" s="240">
        <f>I249+I264+I308</f>
        <v>209723.37099999998</v>
      </c>
    </row>
    <row r="249" spans="1:9" ht="15">
      <c r="A249" s="154" t="s">
        <v>343</v>
      </c>
      <c r="B249" s="154" t="s">
        <v>347</v>
      </c>
      <c r="C249" s="154" t="s">
        <v>488</v>
      </c>
      <c r="D249" s="154" t="s">
        <v>540</v>
      </c>
      <c r="E249" s="154"/>
      <c r="F249" s="154"/>
      <c r="G249" s="155">
        <f>G250+G256+G261</f>
        <v>12650.561</v>
      </c>
      <c r="H249" s="155">
        <f>H250+H256+H261</f>
        <v>12547.236</v>
      </c>
      <c r="I249" s="155">
        <f>I250+I256+I261</f>
        <v>12547.236</v>
      </c>
    </row>
    <row r="250" spans="1:9" ht="28.5">
      <c r="A250" s="43" t="s">
        <v>397</v>
      </c>
      <c r="B250" s="43" t="s">
        <v>347</v>
      </c>
      <c r="C250" s="43" t="s">
        <v>488</v>
      </c>
      <c r="D250" s="43" t="s">
        <v>540</v>
      </c>
      <c r="E250" s="43" t="s">
        <v>73</v>
      </c>
      <c r="F250" s="43"/>
      <c r="G250" s="355">
        <f aca="true" t="shared" si="39" ref="G250:I251">G251</f>
        <v>6444</v>
      </c>
      <c r="H250" s="355">
        <f t="shared" si="39"/>
        <v>6444</v>
      </c>
      <c r="I250" s="355">
        <f t="shared" si="39"/>
        <v>6444</v>
      </c>
    </row>
    <row r="251" spans="1:9" ht="27">
      <c r="A251" s="17" t="s">
        <v>74</v>
      </c>
      <c r="B251" s="17" t="s">
        <v>347</v>
      </c>
      <c r="C251" s="17" t="s">
        <v>488</v>
      </c>
      <c r="D251" s="17" t="s">
        <v>540</v>
      </c>
      <c r="E251" s="17" t="s">
        <v>75</v>
      </c>
      <c r="F251" s="17"/>
      <c r="G251" s="356">
        <f t="shared" si="39"/>
        <v>6444</v>
      </c>
      <c r="H251" s="356">
        <f t="shared" si="39"/>
        <v>6444</v>
      </c>
      <c r="I251" s="356">
        <f t="shared" si="39"/>
        <v>6444</v>
      </c>
    </row>
    <row r="252" spans="1:9" ht="40.5">
      <c r="A252" s="80" t="s">
        <v>103</v>
      </c>
      <c r="B252" s="17" t="s">
        <v>347</v>
      </c>
      <c r="C252" s="17" t="s">
        <v>488</v>
      </c>
      <c r="D252" s="17" t="s">
        <v>540</v>
      </c>
      <c r="E252" s="17" t="s">
        <v>76</v>
      </c>
      <c r="F252" s="17"/>
      <c r="G252" s="356">
        <f>G253+G254+G255</f>
        <v>6444</v>
      </c>
      <c r="H252" s="356">
        <f>H253+H254+H255</f>
        <v>6444</v>
      </c>
      <c r="I252" s="356">
        <f>I253+I254+I255</f>
        <v>6444</v>
      </c>
    </row>
    <row r="253" spans="1:9" ht="67.5">
      <c r="A253" s="80" t="s">
        <v>395</v>
      </c>
      <c r="B253" s="17" t="s">
        <v>347</v>
      </c>
      <c r="C253" s="17" t="s">
        <v>488</v>
      </c>
      <c r="D253" s="17" t="s">
        <v>540</v>
      </c>
      <c r="E253" s="17" t="s">
        <v>76</v>
      </c>
      <c r="F253" s="17" t="s">
        <v>354</v>
      </c>
      <c r="G253" s="356">
        <v>2290</v>
      </c>
      <c r="H253" s="356">
        <v>2290</v>
      </c>
      <c r="I253" s="356">
        <v>2290</v>
      </c>
    </row>
    <row r="254" spans="1:9" ht="27">
      <c r="A254" s="164" t="s">
        <v>453</v>
      </c>
      <c r="B254" s="17" t="s">
        <v>347</v>
      </c>
      <c r="C254" s="17" t="s">
        <v>488</v>
      </c>
      <c r="D254" s="17" t="s">
        <v>540</v>
      </c>
      <c r="E254" s="17" t="s">
        <v>76</v>
      </c>
      <c r="F254" s="17" t="s">
        <v>454</v>
      </c>
      <c r="G254" s="356">
        <v>4050</v>
      </c>
      <c r="H254" s="356">
        <v>4050</v>
      </c>
      <c r="I254" s="356">
        <v>4050</v>
      </c>
    </row>
    <row r="255" spans="1:9" ht="15">
      <c r="A255" s="241" t="s">
        <v>352</v>
      </c>
      <c r="B255" s="17" t="s">
        <v>347</v>
      </c>
      <c r="C255" s="17" t="s">
        <v>488</v>
      </c>
      <c r="D255" s="17" t="s">
        <v>540</v>
      </c>
      <c r="E255" s="17" t="s">
        <v>76</v>
      </c>
      <c r="F255" s="17" t="s">
        <v>353</v>
      </c>
      <c r="G255" s="356">
        <v>104</v>
      </c>
      <c r="H255" s="356">
        <v>104</v>
      </c>
      <c r="I255" s="356">
        <v>104</v>
      </c>
    </row>
    <row r="256" spans="1:9" ht="42.75">
      <c r="A256" s="158" t="s">
        <v>184</v>
      </c>
      <c r="B256" s="80" t="s">
        <v>347</v>
      </c>
      <c r="C256" s="81" t="s">
        <v>488</v>
      </c>
      <c r="D256" s="81" t="s">
        <v>540</v>
      </c>
      <c r="E256" s="81" t="s">
        <v>185</v>
      </c>
      <c r="F256" s="50"/>
      <c r="G256" s="353">
        <f>G258</f>
        <v>6141.561</v>
      </c>
      <c r="H256" s="353">
        <f>H258</f>
        <v>6103.236</v>
      </c>
      <c r="I256" s="353">
        <f>I258</f>
        <v>6103.236</v>
      </c>
    </row>
    <row r="257" spans="1:9" ht="68.25">
      <c r="A257" s="56" t="s">
        <v>186</v>
      </c>
      <c r="B257" s="80" t="s">
        <v>347</v>
      </c>
      <c r="C257" s="165" t="s">
        <v>488</v>
      </c>
      <c r="D257" s="165" t="s">
        <v>540</v>
      </c>
      <c r="E257" s="165" t="s">
        <v>187</v>
      </c>
      <c r="F257" s="243"/>
      <c r="G257" s="354">
        <f aca="true" t="shared" si="40" ref="G257:I258">G258</f>
        <v>6141.561</v>
      </c>
      <c r="H257" s="354">
        <f t="shared" si="40"/>
        <v>6103.236</v>
      </c>
      <c r="I257" s="354">
        <f t="shared" si="40"/>
        <v>6103.236</v>
      </c>
    </row>
    <row r="258" spans="1:9" ht="122.25">
      <c r="A258" s="56" t="s">
        <v>144</v>
      </c>
      <c r="B258" s="80" t="s">
        <v>347</v>
      </c>
      <c r="C258" s="165" t="s">
        <v>488</v>
      </c>
      <c r="D258" s="165" t="s">
        <v>540</v>
      </c>
      <c r="E258" s="56" t="s">
        <v>188</v>
      </c>
      <c r="F258" s="165"/>
      <c r="G258" s="352">
        <f>G259+G260</f>
        <v>6141.561</v>
      </c>
      <c r="H258" s="352">
        <f t="shared" si="40"/>
        <v>6103.236</v>
      </c>
      <c r="I258" s="352">
        <f t="shared" si="40"/>
        <v>6103.236</v>
      </c>
    </row>
    <row r="259" spans="1:9" ht="67.5">
      <c r="A259" s="80" t="s">
        <v>395</v>
      </c>
      <c r="B259" s="80" t="s">
        <v>347</v>
      </c>
      <c r="C259" s="165" t="s">
        <v>488</v>
      </c>
      <c r="D259" s="165" t="s">
        <v>540</v>
      </c>
      <c r="E259" s="165" t="s">
        <v>188</v>
      </c>
      <c r="F259" s="165" t="s">
        <v>354</v>
      </c>
      <c r="G259" s="349">
        <v>6103.236</v>
      </c>
      <c r="H259" s="349">
        <v>6103.236</v>
      </c>
      <c r="I259" s="349">
        <v>6103.236</v>
      </c>
    </row>
    <row r="260" spans="1:9" ht="27">
      <c r="A260" s="80" t="s">
        <v>453</v>
      </c>
      <c r="B260" s="80" t="s">
        <v>347</v>
      </c>
      <c r="C260" s="165" t="s">
        <v>488</v>
      </c>
      <c r="D260" s="165" t="s">
        <v>540</v>
      </c>
      <c r="E260" s="165" t="s">
        <v>188</v>
      </c>
      <c r="F260" s="165" t="s">
        <v>454</v>
      </c>
      <c r="G260" s="350">
        <v>38.325</v>
      </c>
      <c r="H260" s="350">
        <v>38.325</v>
      </c>
      <c r="I260" s="350">
        <v>38.325</v>
      </c>
    </row>
    <row r="261" spans="1:9" ht="85.5">
      <c r="A261" s="81" t="s">
        <v>383</v>
      </c>
      <c r="B261" s="244" t="s">
        <v>347</v>
      </c>
      <c r="C261" s="245" t="s">
        <v>488</v>
      </c>
      <c r="D261" s="245" t="s">
        <v>540</v>
      </c>
      <c r="E261" s="245" t="s">
        <v>194</v>
      </c>
      <c r="F261" s="245"/>
      <c r="G261" s="351">
        <f aca="true" t="shared" si="41" ref="G261:I262">G262</f>
        <v>65</v>
      </c>
      <c r="H261" s="351">
        <f t="shared" si="41"/>
        <v>0</v>
      </c>
      <c r="I261" s="351">
        <f t="shared" si="41"/>
        <v>0</v>
      </c>
    </row>
    <row r="262" spans="1:9" ht="40.5">
      <c r="A262" s="80" t="s">
        <v>103</v>
      </c>
      <c r="B262" s="165" t="s">
        <v>347</v>
      </c>
      <c r="C262" s="165" t="s">
        <v>148</v>
      </c>
      <c r="D262" s="165" t="s">
        <v>540</v>
      </c>
      <c r="E262" s="165" t="s">
        <v>149</v>
      </c>
      <c r="F262" s="165"/>
      <c r="G262" s="352">
        <f t="shared" si="41"/>
        <v>65</v>
      </c>
      <c r="H262" s="352">
        <f t="shared" si="41"/>
        <v>0</v>
      </c>
      <c r="I262" s="352">
        <f t="shared" si="41"/>
        <v>0</v>
      </c>
    </row>
    <row r="263" spans="1:9" ht="27">
      <c r="A263" s="80" t="s">
        <v>453</v>
      </c>
      <c r="B263" s="165" t="s">
        <v>347</v>
      </c>
      <c r="C263" s="165" t="s">
        <v>488</v>
      </c>
      <c r="D263" s="165" t="s">
        <v>540</v>
      </c>
      <c r="E263" s="165" t="s">
        <v>149</v>
      </c>
      <c r="F263" s="165" t="s">
        <v>454</v>
      </c>
      <c r="G263" s="357">
        <v>65</v>
      </c>
      <c r="H263" s="357"/>
      <c r="I263" s="357"/>
    </row>
    <row r="264" spans="1:10" ht="15">
      <c r="A264" s="154" t="s">
        <v>344</v>
      </c>
      <c r="B264" s="154" t="s">
        <v>347</v>
      </c>
      <c r="C264" s="154" t="s">
        <v>488</v>
      </c>
      <c r="D264" s="154" t="s">
        <v>541</v>
      </c>
      <c r="E264" s="154"/>
      <c r="F264" s="154"/>
      <c r="G264" s="221">
        <f>G265+G271+G280+G284+G291</f>
        <v>191822.13499999998</v>
      </c>
      <c r="H264" s="221">
        <f>H265+H271+H280+H284+H291</f>
        <v>190865.13499999998</v>
      </c>
      <c r="I264" s="221">
        <f>I265+I271+I280+I284+I291</f>
        <v>190870.13499999998</v>
      </c>
      <c r="J264" s="73"/>
    </row>
    <row r="265" spans="1:9" ht="28.5">
      <c r="A265" s="43" t="s">
        <v>397</v>
      </c>
      <c r="B265" s="80" t="s">
        <v>347</v>
      </c>
      <c r="C265" s="43" t="s">
        <v>488</v>
      </c>
      <c r="D265" s="43" t="s">
        <v>541</v>
      </c>
      <c r="E265" s="43" t="s">
        <v>73</v>
      </c>
      <c r="F265" s="43"/>
      <c r="G265" s="355">
        <f aca="true" t="shared" si="42" ref="G265:I266">G266</f>
        <v>21438</v>
      </c>
      <c r="H265" s="355">
        <f t="shared" si="42"/>
        <v>21438</v>
      </c>
      <c r="I265" s="355">
        <f t="shared" si="42"/>
        <v>21438</v>
      </c>
    </row>
    <row r="266" spans="1:9" ht="27">
      <c r="A266" s="17" t="s">
        <v>77</v>
      </c>
      <c r="B266" s="80" t="s">
        <v>347</v>
      </c>
      <c r="C266" s="17" t="s">
        <v>488</v>
      </c>
      <c r="D266" s="17" t="s">
        <v>541</v>
      </c>
      <c r="E266" s="17" t="s">
        <v>78</v>
      </c>
      <c r="F266" s="17"/>
      <c r="G266" s="356">
        <f t="shared" si="42"/>
        <v>21438</v>
      </c>
      <c r="H266" s="356">
        <f t="shared" si="42"/>
        <v>21438</v>
      </c>
      <c r="I266" s="356">
        <f t="shared" si="42"/>
        <v>21438</v>
      </c>
    </row>
    <row r="267" spans="1:9" ht="40.5">
      <c r="A267" s="80" t="s">
        <v>103</v>
      </c>
      <c r="B267" s="80" t="s">
        <v>347</v>
      </c>
      <c r="C267" s="17" t="s">
        <v>488</v>
      </c>
      <c r="D267" s="17" t="s">
        <v>541</v>
      </c>
      <c r="E267" s="17" t="s">
        <v>79</v>
      </c>
      <c r="F267" s="17"/>
      <c r="G267" s="356">
        <f>G268+G269+G270</f>
        <v>21438</v>
      </c>
      <c r="H267" s="356">
        <f>H268+H269+H270</f>
        <v>21438</v>
      </c>
      <c r="I267" s="356">
        <f>I268+I269+I270</f>
        <v>21438</v>
      </c>
    </row>
    <row r="268" spans="1:9" ht="67.5">
      <c r="A268" s="80" t="s">
        <v>395</v>
      </c>
      <c r="B268" s="80" t="s">
        <v>347</v>
      </c>
      <c r="C268" s="17" t="s">
        <v>488</v>
      </c>
      <c r="D268" s="17" t="s">
        <v>541</v>
      </c>
      <c r="E268" s="17" t="s">
        <v>79</v>
      </c>
      <c r="F268" s="17" t="s">
        <v>354</v>
      </c>
      <c r="G268" s="356">
        <v>80</v>
      </c>
      <c r="H268" s="356">
        <v>80</v>
      </c>
      <c r="I268" s="356">
        <v>80</v>
      </c>
    </row>
    <row r="269" spans="1:9" ht="27">
      <c r="A269" s="164" t="s">
        <v>453</v>
      </c>
      <c r="B269" s="80" t="s">
        <v>347</v>
      </c>
      <c r="C269" s="17" t="s">
        <v>488</v>
      </c>
      <c r="D269" s="17" t="s">
        <v>541</v>
      </c>
      <c r="E269" s="17" t="s">
        <v>79</v>
      </c>
      <c r="F269" s="17" t="s">
        <v>454</v>
      </c>
      <c r="G269" s="356">
        <v>18796</v>
      </c>
      <c r="H269" s="356">
        <v>18796</v>
      </c>
      <c r="I269" s="356">
        <v>18796</v>
      </c>
    </row>
    <row r="270" spans="1:9" ht="15">
      <c r="A270" s="241" t="s">
        <v>352</v>
      </c>
      <c r="B270" s="80" t="s">
        <v>347</v>
      </c>
      <c r="C270" s="17" t="s">
        <v>488</v>
      </c>
      <c r="D270" s="17" t="s">
        <v>541</v>
      </c>
      <c r="E270" s="17" t="s">
        <v>79</v>
      </c>
      <c r="F270" s="17" t="s">
        <v>353</v>
      </c>
      <c r="G270" s="356">
        <v>2562</v>
      </c>
      <c r="H270" s="356">
        <v>2562</v>
      </c>
      <c r="I270" s="356">
        <v>2562</v>
      </c>
    </row>
    <row r="271" spans="1:9" ht="57">
      <c r="A271" s="53" t="s">
        <v>362</v>
      </c>
      <c r="B271" s="80" t="s">
        <v>347</v>
      </c>
      <c r="C271" s="81" t="s">
        <v>488</v>
      </c>
      <c r="D271" s="81" t="s">
        <v>541</v>
      </c>
      <c r="E271" s="81" t="s">
        <v>197</v>
      </c>
      <c r="F271" s="81"/>
      <c r="G271" s="52">
        <f>G272+G274+G276+G278</f>
        <v>5386</v>
      </c>
      <c r="H271" s="52">
        <f>H272+H274+H276+H278</f>
        <v>5386</v>
      </c>
      <c r="I271" s="52">
        <f>I272+I274+I276+I278</f>
        <v>5386</v>
      </c>
    </row>
    <row r="272" spans="1:9" ht="67.5">
      <c r="A272" s="55" t="s">
        <v>150</v>
      </c>
      <c r="B272" s="55" t="s">
        <v>347</v>
      </c>
      <c r="C272" s="55" t="s">
        <v>148</v>
      </c>
      <c r="D272" s="55" t="s">
        <v>541</v>
      </c>
      <c r="E272" s="55" t="s">
        <v>155</v>
      </c>
      <c r="F272" s="55"/>
      <c r="G272" s="358">
        <f>G273</f>
        <v>686</v>
      </c>
      <c r="H272" s="358">
        <f>H273</f>
        <v>686</v>
      </c>
      <c r="I272" s="358">
        <f>I273</f>
        <v>686</v>
      </c>
    </row>
    <row r="273" spans="1:9" ht="67.5">
      <c r="A273" s="80" t="s">
        <v>395</v>
      </c>
      <c r="B273" s="80" t="s">
        <v>347</v>
      </c>
      <c r="C273" s="80" t="s">
        <v>488</v>
      </c>
      <c r="D273" s="80" t="s">
        <v>541</v>
      </c>
      <c r="E273" s="80" t="s">
        <v>155</v>
      </c>
      <c r="F273" s="80" t="s">
        <v>354</v>
      </c>
      <c r="G273" s="359">
        <v>686</v>
      </c>
      <c r="H273" s="359">
        <v>686</v>
      </c>
      <c r="I273" s="359">
        <v>686</v>
      </c>
    </row>
    <row r="274" spans="1:9" ht="67.5">
      <c r="A274" s="80" t="s">
        <v>151</v>
      </c>
      <c r="B274" s="80" t="s">
        <v>347</v>
      </c>
      <c r="C274" s="80" t="s">
        <v>488</v>
      </c>
      <c r="D274" s="80" t="s">
        <v>541</v>
      </c>
      <c r="E274" s="80" t="s">
        <v>156</v>
      </c>
      <c r="F274" s="80"/>
      <c r="G274" s="356">
        <f>G275</f>
        <v>3000</v>
      </c>
      <c r="H274" s="356">
        <f>H275</f>
        <v>3000</v>
      </c>
      <c r="I274" s="356">
        <f>I275</f>
        <v>3000</v>
      </c>
    </row>
    <row r="275" spans="1:9" ht="27">
      <c r="A275" s="164" t="s">
        <v>453</v>
      </c>
      <c r="B275" s="80" t="s">
        <v>347</v>
      </c>
      <c r="C275" s="80" t="s">
        <v>488</v>
      </c>
      <c r="D275" s="80" t="s">
        <v>541</v>
      </c>
      <c r="E275" s="80" t="s">
        <v>156</v>
      </c>
      <c r="F275" s="80" t="s">
        <v>454</v>
      </c>
      <c r="G275" s="65">
        <v>3000</v>
      </c>
      <c r="H275" s="65">
        <v>3000</v>
      </c>
      <c r="I275" s="65">
        <v>3000</v>
      </c>
    </row>
    <row r="276" spans="1:9" ht="81">
      <c r="A276" s="55" t="s">
        <v>152</v>
      </c>
      <c r="B276" s="55" t="s">
        <v>347</v>
      </c>
      <c r="C276" s="55" t="s">
        <v>488</v>
      </c>
      <c r="D276" s="55" t="s">
        <v>541</v>
      </c>
      <c r="E276" s="55" t="s">
        <v>157</v>
      </c>
      <c r="F276" s="55"/>
      <c r="G276" s="360">
        <f>G277</f>
        <v>400</v>
      </c>
      <c r="H276" s="360">
        <f>H277</f>
        <v>400</v>
      </c>
      <c r="I276" s="360">
        <f>I277</f>
        <v>400</v>
      </c>
    </row>
    <row r="277" spans="1:9" ht="27">
      <c r="A277" s="164" t="s">
        <v>453</v>
      </c>
      <c r="B277" s="80" t="s">
        <v>347</v>
      </c>
      <c r="C277" s="80" t="s">
        <v>488</v>
      </c>
      <c r="D277" s="80" t="s">
        <v>541</v>
      </c>
      <c r="E277" s="80" t="s">
        <v>157</v>
      </c>
      <c r="F277" s="80" t="s">
        <v>454</v>
      </c>
      <c r="G277" s="65">
        <v>400</v>
      </c>
      <c r="H277" s="65">
        <v>400</v>
      </c>
      <c r="I277" s="160">
        <v>400</v>
      </c>
    </row>
    <row r="278" spans="1:9" ht="81">
      <c r="A278" s="247" t="s">
        <v>153</v>
      </c>
      <c r="B278" s="80" t="s">
        <v>347</v>
      </c>
      <c r="C278" s="55" t="s">
        <v>488</v>
      </c>
      <c r="D278" s="55" t="s">
        <v>541</v>
      </c>
      <c r="E278" s="55" t="s">
        <v>158</v>
      </c>
      <c r="F278" s="55"/>
      <c r="G278" s="360">
        <f>G279</f>
        <v>1300</v>
      </c>
      <c r="H278" s="360">
        <f>H279</f>
        <v>1300</v>
      </c>
      <c r="I278" s="360">
        <f>I279</f>
        <v>1300</v>
      </c>
    </row>
    <row r="279" spans="1:9" ht="27">
      <c r="A279" s="164" t="s">
        <v>453</v>
      </c>
      <c r="B279" s="80" t="s">
        <v>347</v>
      </c>
      <c r="C279" s="80" t="s">
        <v>488</v>
      </c>
      <c r="D279" s="80" t="s">
        <v>541</v>
      </c>
      <c r="E279" s="80" t="s">
        <v>158</v>
      </c>
      <c r="F279" s="80" t="s">
        <v>454</v>
      </c>
      <c r="G279" s="356">
        <v>1300</v>
      </c>
      <c r="H279" s="356">
        <v>1300</v>
      </c>
      <c r="I279" s="356">
        <v>1300</v>
      </c>
    </row>
    <row r="280" spans="1:9" ht="27">
      <c r="A280" s="248" t="s">
        <v>80</v>
      </c>
      <c r="B280" s="80" t="s">
        <v>347</v>
      </c>
      <c r="C280" s="156" t="s">
        <v>488</v>
      </c>
      <c r="D280" s="156" t="s">
        <v>541</v>
      </c>
      <c r="E280" s="156" t="s">
        <v>81</v>
      </c>
      <c r="F280" s="156"/>
      <c r="G280" s="52">
        <f>G281+G282+G283</f>
        <v>4653</v>
      </c>
      <c r="H280" s="52">
        <f>H281+H282+H283</f>
        <v>4653</v>
      </c>
      <c r="I280" s="52">
        <f>I281+I282+I283</f>
        <v>4653</v>
      </c>
    </row>
    <row r="281" spans="1:9" ht="67.5">
      <c r="A281" s="80" t="s">
        <v>395</v>
      </c>
      <c r="B281" s="80" t="s">
        <v>347</v>
      </c>
      <c r="C281" s="80" t="s">
        <v>488</v>
      </c>
      <c r="D281" s="80" t="s">
        <v>541</v>
      </c>
      <c r="E281" s="85" t="s">
        <v>82</v>
      </c>
      <c r="F281" s="85" t="s">
        <v>354</v>
      </c>
      <c r="G281" s="356">
        <v>4056</v>
      </c>
      <c r="H281" s="356">
        <v>4056</v>
      </c>
      <c r="I281" s="356">
        <v>4056</v>
      </c>
    </row>
    <row r="282" spans="1:9" ht="27">
      <c r="A282" s="164" t="s">
        <v>453</v>
      </c>
      <c r="B282" s="80" t="s">
        <v>347</v>
      </c>
      <c r="C282" s="80" t="s">
        <v>488</v>
      </c>
      <c r="D282" s="80" t="s">
        <v>541</v>
      </c>
      <c r="E282" s="85" t="s">
        <v>82</v>
      </c>
      <c r="F282" s="85" t="s">
        <v>454</v>
      </c>
      <c r="G282" s="359">
        <v>590</v>
      </c>
      <c r="H282" s="359">
        <v>590</v>
      </c>
      <c r="I282" s="359">
        <v>590</v>
      </c>
    </row>
    <row r="283" spans="1:9" ht="15">
      <c r="A283" s="241" t="s">
        <v>352</v>
      </c>
      <c r="B283" s="80" t="s">
        <v>347</v>
      </c>
      <c r="C283" s="80" t="s">
        <v>488</v>
      </c>
      <c r="D283" s="80" t="s">
        <v>541</v>
      </c>
      <c r="E283" s="85" t="s">
        <v>82</v>
      </c>
      <c r="F283" s="80" t="s">
        <v>353</v>
      </c>
      <c r="G283" s="359">
        <v>7</v>
      </c>
      <c r="H283" s="359">
        <v>7</v>
      </c>
      <c r="I283" s="359">
        <v>7</v>
      </c>
    </row>
    <row r="284" spans="1:9" ht="41.25">
      <c r="A284" s="249" t="s">
        <v>184</v>
      </c>
      <c r="B284" s="80" t="s">
        <v>347</v>
      </c>
      <c r="C284" s="156" t="s">
        <v>488</v>
      </c>
      <c r="D284" s="156" t="s">
        <v>541</v>
      </c>
      <c r="E284" s="101" t="s">
        <v>185</v>
      </c>
      <c r="F284" s="101"/>
      <c r="G284" s="62">
        <f>G285</f>
        <v>159306.13499999998</v>
      </c>
      <c r="H284" s="62">
        <f>H285</f>
        <v>159306.13499999998</v>
      </c>
      <c r="I284" s="62">
        <f>I285</f>
        <v>159306.13499999998</v>
      </c>
    </row>
    <row r="285" spans="1:9" ht="68.25">
      <c r="A285" s="56" t="s">
        <v>186</v>
      </c>
      <c r="B285" s="80" t="s">
        <v>347</v>
      </c>
      <c r="C285" s="80" t="s">
        <v>488</v>
      </c>
      <c r="D285" s="80" t="s">
        <v>541</v>
      </c>
      <c r="E285" s="80" t="s">
        <v>187</v>
      </c>
      <c r="F285" s="80"/>
      <c r="G285" s="356">
        <f>G286+G289</f>
        <v>159306.13499999998</v>
      </c>
      <c r="H285" s="356">
        <f>H286+H289</f>
        <v>159306.13499999998</v>
      </c>
      <c r="I285" s="356">
        <f>I286+I289</f>
        <v>159306.13499999998</v>
      </c>
    </row>
    <row r="286" spans="1:9" ht="203.25">
      <c r="A286" s="56" t="s">
        <v>189</v>
      </c>
      <c r="B286" s="80" t="s">
        <v>347</v>
      </c>
      <c r="C286" s="80" t="s">
        <v>488</v>
      </c>
      <c r="D286" s="80" t="s">
        <v>541</v>
      </c>
      <c r="E286" s="250" t="s">
        <v>190</v>
      </c>
      <c r="F286" s="165"/>
      <c r="G286" s="361">
        <f>G287+G288</f>
        <v>158083.463</v>
      </c>
      <c r="H286" s="361">
        <f>H287+H288</f>
        <v>158083.463</v>
      </c>
      <c r="I286" s="361">
        <f>I287+I288</f>
        <v>158083.463</v>
      </c>
    </row>
    <row r="287" spans="1:9" ht="67.5">
      <c r="A287" s="80" t="s">
        <v>395</v>
      </c>
      <c r="B287" s="80" t="s">
        <v>347</v>
      </c>
      <c r="C287" s="80" t="s">
        <v>488</v>
      </c>
      <c r="D287" s="80" t="s">
        <v>541</v>
      </c>
      <c r="E287" s="85" t="s">
        <v>190</v>
      </c>
      <c r="F287" s="85" t="s">
        <v>354</v>
      </c>
      <c r="G287" s="357">
        <v>153331.753</v>
      </c>
      <c r="H287" s="357">
        <v>153331.753</v>
      </c>
      <c r="I287" s="357">
        <v>153331.753</v>
      </c>
    </row>
    <row r="288" spans="1:9" ht="27">
      <c r="A288" s="164" t="s">
        <v>453</v>
      </c>
      <c r="B288" s="80" t="s">
        <v>347</v>
      </c>
      <c r="C288" s="80" t="s">
        <v>488</v>
      </c>
      <c r="D288" s="80" t="s">
        <v>541</v>
      </c>
      <c r="E288" s="85" t="s">
        <v>190</v>
      </c>
      <c r="F288" s="85" t="s">
        <v>454</v>
      </c>
      <c r="G288" s="357">
        <v>4751.71</v>
      </c>
      <c r="H288" s="357">
        <v>4751.71</v>
      </c>
      <c r="I288" s="357">
        <v>4751.71</v>
      </c>
    </row>
    <row r="289" spans="1:9" ht="41.25">
      <c r="A289" s="56" t="s">
        <v>385</v>
      </c>
      <c r="B289" s="80" t="s">
        <v>347</v>
      </c>
      <c r="C289" s="80" t="s">
        <v>488</v>
      </c>
      <c r="D289" s="80" t="s">
        <v>541</v>
      </c>
      <c r="E289" s="80" t="s">
        <v>191</v>
      </c>
      <c r="F289" s="80"/>
      <c r="G289" s="356">
        <f>G290</f>
        <v>1222.672</v>
      </c>
      <c r="H289" s="356">
        <f>H290</f>
        <v>1222.672</v>
      </c>
      <c r="I289" s="356">
        <f>I290</f>
        <v>1222.672</v>
      </c>
    </row>
    <row r="290" spans="1:9" ht="67.5">
      <c r="A290" s="80" t="s">
        <v>395</v>
      </c>
      <c r="B290" s="80" t="s">
        <v>347</v>
      </c>
      <c r="C290" s="80" t="s">
        <v>488</v>
      </c>
      <c r="D290" s="80" t="s">
        <v>541</v>
      </c>
      <c r="E290" s="80" t="s">
        <v>191</v>
      </c>
      <c r="F290" s="80" t="s">
        <v>354</v>
      </c>
      <c r="G290" s="357">
        <v>1222.672</v>
      </c>
      <c r="H290" s="357">
        <v>1222.672</v>
      </c>
      <c r="I290" s="357">
        <v>1222.672</v>
      </c>
    </row>
    <row r="291" spans="1:9" ht="19.5" customHeight="1">
      <c r="A291" s="154" t="s">
        <v>489</v>
      </c>
      <c r="B291" s="154" t="s">
        <v>347</v>
      </c>
      <c r="C291" s="154" t="s">
        <v>488</v>
      </c>
      <c r="D291" s="154" t="s">
        <v>541</v>
      </c>
      <c r="E291" s="154"/>
      <c r="F291" s="154"/>
      <c r="G291" s="221">
        <f>G292+G295+G298+G301+G304</f>
        <v>1039</v>
      </c>
      <c r="H291" s="221">
        <f>H292+H295+H298+H301+H304</f>
        <v>82</v>
      </c>
      <c r="I291" s="221">
        <f>I292+I295+I298+I301+I304</f>
        <v>87</v>
      </c>
    </row>
    <row r="292" spans="1:9" ht="85.5">
      <c r="A292" s="81" t="s">
        <v>383</v>
      </c>
      <c r="B292" s="80" t="s">
        <v>347</v>
      </c>
      <c r="C292" s="80" t="s">
        <v>488</v>
      </c>
      <c r="D292" s="80" t="s">
        <v>541</v>
      </c>
      <c r="E292" s="80" t="s">
        <v>160</v>
      </c>
      <c r="F292" s="80"/>
      <c r="G292" s="355">
        <f aca="true" t="shared" si="43" ref="G292:I293">G293</f>
        <v>946</v>
      </c>
      <c r="H292" s="355">
        <f t="shared" si="43"/>
        <v>0</v>
      </c>
      <c r="I292" s="355">
        <f t="shared" si="43"/>
        <v>0</v>
      </c>
    </row>
    <row r="293" spans="1:9" ht="40.5">
      <c r="A293" s="80" t="s">
        <v>162</v>
      </c>
      <c r="B293" s="80" t="s">
        <v>347</v>
      </c>
      <c r="C293" s="80" t="s">
        <v>488</v>
      </c>
      <c r="D293" s="80" t="s">
        <v>541</v>
      </c>
      <c r="E293" s="80" t="s">
        <v>149</v>
      </c>
      <c r="F293" s="80"/>
      <c r="G293" s="356">
        <f t="shared" si="43"/>
        <v>946</v>
      </c>
      <c r="H293" s="356">
        <f t="shared" si="43"/>
        <v>0</v>
      </c>
      <c r="I293" s="356">
        <f t="shared" si="43"/>
        <v>0</v>
      </c>
    </row>
    <row r="294" spans="1:9" ht="27">
      <c r="A294" s="80" t="s">
        <v>453</v>
      </c>
      <c r="B294" s="80" t="s">
        <v>347</v>
      </c>
      <c r="C294" s="80" t="s">
        <v>488</v>
      </c>
      <c r="D294" s="80" t="s">
        <v>541</v>
      </c>
      <c r="E294" s="80" t="s">
        <v>149</v>
      </c>
      <c r="F294" s="80" t="s">
        <v>161</v>
      </c>
      <c r="G294" s="357">
        <v>946</v>
      </c>
      <c r="H294" s="357"/>
      <c r="I294" s="357"/>
    </row>
    <row r="295" spans="1:9" ht="57">
      <c r="A295" s="81" t="s">
        <v>384</v>
      </c>
      <c r="B295" s="80" t="s">
        <v>347</v>
      </c>
      <c r="C295" s="80" t="s">
        <v>488</v>
      </c>
      <c r="D295" s="80" t="s">
        <v>541</v>
      </c>
      <c r="E295" s="80" t="s">
        <v>198</v>
      </c>
      <c r="F295" s="80"/>
      <c r="G295" s="355">
        <f aca="true" t="shared" si="44" ref="G295:I296">G296</f>
        <v>50</v>
      </c>
      <c r="H295" s="355">
        <f t="shared" si="44"/>
        <v>0</v>
      </c>
      <c r="I295" s="355">
        <f t="shared" si="44"/>
        <v>0</v>
      </c>
    </row>
    <row r="296" spans="1:9" ht="40.5">
      <c r="A296" s="80" t="s">
        <v>162</v>
      </c>
      <c r="B296" s="80" t="s">
        <v>347</v>
      </c>
      <c r="C296" s="80" t="s">
        <v>488</v>
      </c>
      <c r="D296" s="80" t="s">
        <v>541</v>
      </c>
      <c r="E296" s="80" t="s">
        <v>451</v>
      </c>
      <c r="F296" s="80"/>
      <c r="G296" s="356">
        <f t="shared" si="44"/>
        <v>50</v>
      </c>
      <c r="H296" s="356">
        <f t="shared" si="44"/>
        <v>0</v>
      </c>
      <c r="I296" s="356">
        <f t="shared" si="44"/>
        <v>0</v>
      </c>
    </row>
    <row r="297" spans="1:9" ht="27">
      <c r="A297" s="80" t="s">
        <v>453</v>
      </c>
      <c r="B297" s="80" t="s">
        <v>347</v>
      </c>
      <c r="C297" s="80" t="s">
        <v>488</v>
      </c>
      <c r="D297" s="80" t="s">
        <v>541</v>
      </c>
      <c r="E297" s="80" t="s">
        <v>451</v>
      </c>
      <c r="F297" s="80" t="s">
        <v>454</v>
      </c>
      <c r="G297" s="357">
        <v>50</v>
      </c>
      <c r="H297" s="357"/>
      <c r="I297" s="357"/>
    </row>
    <row r="298" spans="1:9" ht="85.5">
      <c r="A298" s="181" t="s">
        <v>361</v>
      </c>
      <c r="B298" s="80" t="s">
        <v>347</v>
      </c>
      <c r="C298" s="80" t="s">
        <v>488</v>
      </c>
      <c r="D298" s="80" t="s">
        <v>541</v>
      </c>
      <c r="E298" s="80" t="s">
        <v>317</v>
      </c>
      <c r="F298" s="80"/>
      <c r="G298" s="151">
        <f aca="true" t="shared" si="45" ref="G298:I299">G299</f>
        <v>30</v>
      </c>
      <c r="H298" s="151">
        <f t="shared" si="45"/>
        <v>82</v>
      </c>
      <c r="I298" s="151">
        <f t="shared" si="45"/>
        <v>87</v>
      </c>
    </row>
    <row r="299" spans="1:9" ht="40.5">
      <c r="A299" s="80" t="s">
        <v>162</v>
      </c>
      <c r="B299" s="80" t="s">
        <v>347</v>
      </c>
      <c r="C299" s="80" t="s">
        <v>488</v>
      </c>
      <c r="D299" s="80" t="s">
        <v>541</v>
      </c>
      <c r="E299" s="80" t="s">
        <v>163</v>
      </c>
      <c r="F299" s="80"/>
      <c r="G299" s="359">
        <f t="shared" si="45"/>
        <v>30</v>
      </c>
      <c r="H299" s="359">
        <f t="shared" si="45"/>
        <v>82</v>
      </c>
      <c r="I299" s="359">
        <f t="shared" si="45"/>
        <v>87</v>
      </c>
    </row>
    <row r="300" spans="1:9" ht="27">
      <c r="A300" s="80" t="s">
        <v>453</v>
      </c>
      <c r="B300" s="80" t="s">
        <v>347</v>
      </c>
      <c r="C300" s="80" t="s">
        <v>488</v>
      </c>
      <c r="D300" s="80" t="s">
        <v>541</v>
      </c>
      <c r="E300" s="80" t="s">
        <v>163</v>
      </c>
      <c r="F300" s="80" t="s">
        <v>454</v>
      </c>
      <c r="G300" s="357">
        <v>30</v>
      </c>
      <c r="H300" s="357">
        <v>82</v>
      </c>
      <c r="I300" s="357">
        <v>87</v>
      </c>
    </row>
    <row r="301" spans="1:9" ht="71.25">
      <c r="A301" s="81" t="s">
        <v>509</v>
      </c>
      <c r="B301" s="80" t="s">
        <v>347</v>
      </c>
      <c r="C301" s="80" t="s">
        <v>488</v>
      </c>
      <c r="D301" s="80" t="s">
        <v>541</v>
      </c>
      <c r="E301" s="80" t="s">
        <v>319</v>
      </c>
      <c r="F301" s="80"/>
      <c r="G301" s="151">
        <f aca="true" t="shared" si="46" ref="G301:I302">G302</f>
        <v>13</v>
      </c>
      <c r="H301" s="151">
        <f t="shared" si="46"/>
        <v>0</v>
      </c>
      <c r="I301" s="151">
        <f t="shared" si="46"/>
        <v>0</v>
      </c>
    </row>
    <row r="302" spans="1:9" ht="40.5">
      <c r="A302" s="80" t="s">
        <v>162</v>
      </c>
      <c r="B302" s="80" t="s">
        <v>347</v>
      </c>
      <c r="C302" s="80" t="s">
        <v>488</v>
      </c>
      <c r="D302" s="80" t="s">
        <v>541</v>
      </c>
      <c r="E302" s="80" t="s">
        <v>452</v>
      </c>
      <c r="F302" s="80"/>
      <c r="G302" s="356">
        <f t="shared" si="46"/>
        <v>13</v>
      </c>
      <c r="H302" s="356">
        <f t="shared" si="46"/>
        <v>0</v>
      </c>
      <c r="I302" s="356">
        <f t="shared" si="46"/>
        <v>0</v>
      </c>
    </row>
    <row r="303" spans="1:9" ht="27">
      <c r="A303" s="80" t="s">
        <v>453</v>
      </c>
      <c r="B303" s="80" t="s">
        <v>347</v>
      </c>
      <c r="C303" s="80" t="s">
        <v>488</v>
      </c>
      <c r="D303" s="80" t="s">
        <v>541</v>
      </c>
      <c r="E303" s="80" t="s">
        <v>452</v>
      </c>
      <c r="F303" s="80" t="s">
        <v>454</v>
      </c>
      <c r="G303" s="357">
        <v>13</v>
      </c>
      <c r="H303" s="357"/>
      <c r="I303" s="357"/>
    </row>
    <row r="304" spans="1:9" ht="15" hidden="1">
      <c r="A304" s="181"/>
      <c r="B304" s="80"/>
      <c r="C304" s="80"/>
      <c r="D304" s="80"/>
      <c r="E304" s="80"/>
      <c r="F304" s="80"/>
      <c r="G304" s="157"/>
      <c r="H304" s="157"/>
      <c r="I304" s="157"/>
    </row>
    <row r="305" spans="1:9" ht="15" hidden="1">
      <c r="A305" s="80"/>
      <c r="B305" s="80"/>
      <c r="C305" s="80"/>
      <c r="D305" s="80"/>
      <c r="E305" s="80"/>
      <c r="F305" s="156"/>
      <c r="G305" s="65"/>
      <c r="H305" s="65"/>
      <c r="I305" s="65"/>
    </row>
    <row r="306" spans="1:9" ht="15" hidden="1">
      <c r="A306" s="80"/>
      <c r="B306" s="80"/>
      <c r="C306" s="80"/>
      <c r="D306" s="80"/>
      <c r="E306" s="80"/>
      <c r="F306" s="80"/>
      <c r="G306" s="160"/>
      <c r="H306" s="160"/>
      <c r="I306" s="160"/>
    </row>
    <row r="307" spans="1:9" ht="15" hidden="1">
      <c r="A307" s="88"/>
      <c r="B307" s="80"/>
      <c r="C307" s="80"/>
      <c r="D307" s="80"/>
      <c r="E307" s="80"/>
      <c r="F307" s="80"/>
      <c r="G307" s="160"/>
      <c r="H307" s="160"/>
      <c r="I307" s="160"/>
    </row>
    <row r="308" spans="1:9" ht="27">
      <c r="A308" s="154" t="s">
        <v>480</v>
      </c>
      <c r="B308" s="154" t="s">
        <v>347</v>
      </c>
      <c r="C308" s="154" t="s">
        <v>488</v>
      </c>
      <c r="D308" s="154" t="s">
        <v>490</v>
      </c>
      <c r="E308" s="177"/>
      <c r="F308" s="177"/>
      <c r="G308" s="155">
        <f>G309+G315</f>
        <v>6271</v>
      </c>
      <c r="H308" s="155">
        <f>H309+H315</f>
        <v>6289</v>
      </c>
      <c r="I308" s="155">
        <f>I309+I315</f>
        <v>6306</v>
      </c>
    </row>
    <row r="309" spans="1:9" ht="57">
      <c r="A309" s="81" t="s">
        <v>56</v>
      </c>
      <c r="B309" s="81" t="s">
        <v>347</v>
      </c>
      <c r="C309" s="81" t="s">
        <v>148</v>
      </c>
      <c r="D309" s="81" t="s">
        <v>490</v>
      </c>
      <c r="E309" s="81" t="s">
        <v>53</v>
      </c>
      <c r="F309" s="81"/>
      <c r="G309" s="355">
        <f aca="true" t="shared" si="47" ref="G309:I310">G310</f>
        <v>5931</v>
      </c>
      <c r="H309" s="355">
        <f t="shared" si="47"/>
        <v>5931</v>
      </c>
      <c r="I309" s="355">
        <f t="shared" si="47"/>
        <v>5931</v>
      </c>
    </row>
    <row r="310" spans="1:9" ht="42.75">
      <c r="A310" s="181" t="s">
        <v>108</v>
      </c>
      <c r="B310" s="80" t="s">
        <v>347</v>
      </c>
      <c r="C310" s="80" t="s">
        <v>488</v>
      </c>
      <c r="D310" s="80" t="s">
        <v>490</v>
      </c>
      <c r="E310" s="80" t="s">
        <v>54</v>
      </c>
      <c r="F310" s="80"/>
      <c r="G310" s="356">
        <f t="shared" si="47"/>
        <v>5931</v>
      </c>
      <c r="H310" s="356">
        <f t="shared" si="47"/>
        <v>5931</v>
      </c>
      <c r="I310" s="356">
        <f t="shared" si="47"/>
        <v>5931</v>
      </c>
    </row>
    <row r="311" spans="1:9" ht="40.5">
      <c r="A311" s="80" t="s">
        <v>162</v>
      </c>
      <c r="B311" s="80" t="s">
        <v>347</v>
      </c>
      <c r="C311" s="80" t="s">
        <v>488</v>
      </c>
      <c r="D311" s="80" t="s">
        <v>490</v>
      </c>
      <c r="E311" s="80" t="s">
        <v>55</v>
      </c>
      <c r="F311" s="80"/>
      <c r="G311" s="356">
        <f>G312+G313+G314</f>
        <v>5931</v>
      </c>
      <c r="H311" s="356">
        <f>H312+H313+H314</f>
        <v>5931</v>
      </c>
      <c r="I311" s="356">
        <f>I312+I313+I314</f>
        <v>5931</v>
      </c>
    </row>
    <row r="312" spans="1:9" ht="68.25">
      <c r="A312" s="222" t="s">
        <v>546</v>
      </c>
      <c r="B312" s="80" t="s">
        <v>347</v>
      </c>
      <c r="C312" s="80" t="s">
        <v>488</v>
      </c>
      <c r="D312" s="80" t="s">
        <v>490</v>
      </c>
      <c r="E312" s="80" t="s">
        <v>55</v>
      </c>
      <c r="F312" s="80" t="s">
        <v>354</v>
      </c>
      <c r="G312" s="356">
        <v>5480</v>
      </c>
      <c r="H312" s="356">
        <v>5480</v>
      </c>
      <c r="I312" s="356">
        <v>5480</v>
      </c>
    </row>
    <row r="313" spans="1:9" ht="27">
      <c r="A313" s="164" t="s">
        <v>364</v>
      </c>
      <c r="B313" s="80" t="s">
        <v>347</v>
      </c>
      <c r="C313" s="80" t="s">
        <v>488</v>
      </c>
      <c r="D313" s="80" t="s">
        <v>490</v>
      </c>
      <c r="E313" s="80" t="s">
        <v>55</v>
      </c>
      <c r="F313" s="80" t="s">
        <v>454</v>
      </c>
      <c r="G313" s="356">
        <v>446</v>
      </c>
      <c r="H313" s="356">
        <v>446</v>
      </c>
      <c r="I313" s="356">
        <v>446</v>
      </c>
    </row>
    <row r="314" spans="1:9" ht="15">
      <c r="A314" s="85" t="s">
        <v>352</v>
      </c>
      <c r="B314" s="80" t="s">
        <v>347</v>
      </c>
      <c r="C314" s="80" t="s">
        <v>488</v>
      </c>
      <c r="D314" s="80" t="s">
        <v>490</v>
      </c>
      <c r="E314" s="80" t="s">
        <v>55</v>
      </c>
      <c r="F314" s="80" t="s">
        <v>353</v>
      </c>
      <c r="G314" s="356">
        <v>5</v>
      </c>
      <c r="H314" s="356">
        <v>5</v>
      </c>
      <c r="I314" s="356">
        <v>5</v>
      </c>
    </row>
    <row r="315" spans="1:9" ht="85.5">
      <c r="A315" s="185" t="s">
        <v>285</v>
      </c>
      <c r="B315" s="80" t="s">
        <v>347</v>
      </c>
      <c r="C315" s="74" t="s">
        <v>488</v>
      </c>
      <c r="D315" s="74" t="s">
        <v>490</v>
      </c>
      <c r="E315" s="186" t="s">
        <v>320</v>
      </c>
      <c r="F315" s="185"/>
      <c r="G315" s="355">
        <f aca="true" t="shared" si="48" ref="G315:I316">G316</f>
        <v>340</v>
      </c>
      <c r="H315" s="355">
        <f t="shared" si="48"/>
        <v>358</v>
      </c>
      <c r="I315" s="355">
        <f t="shared" si="48"/>
        <v>375</v>
      </c>
    </row>
    <row r="316" spans="1:9" ht="41.25">
      <c r="A316" s="94" t="s">
        <v>270</v>
      </c>
      <c r="B316" s="80" t="s">
        <v>347</v>
      </c>
      <c r="C316" s="74" t="s">
        <v>488</v>
      </c>
      <c r="D316" s="74" t="s">
        <v>490</v>
      </c>
      <c r="E316" s="76" t="s">
        <v>63</v>
      </c>
      <c r="F316" s="76"/>
      <c r="G316" s="362">
        <f t="shared" si="48"/>
        <v>340</v>
      </c>
      <c r="H316" s="362">
        <f t="shared" si="48"/>
        <v>358</v>
      </c>
      <c r="I316" s="362">
        <f t="shared" si="48"/>
        <v>375</v>
      </c>
    </row>
    <row r="317" spans="1:9" ht="27">
      <c r="A317" s="76" t="s">
        <v>453</v>
      </c>
      <c r="B317" s="80" t="s">
        <v>347</v>
      </c>
      <c r="C317" s="74" t="s">
        <v>488</v>
      </c>
      <c r="D317" s="74" t="s">
        <v>490</v>
      </c>
      <c r="E317" s="76" t="s">
        <v>63</v>
      </c>
      <c r="F317" s="76" t="s">
        <v>454</v>
      </c>
      <c r="G317" s="357">
        <v>340</v>
      </c>
      <c r="H317" s="357">
        <v>358</v>
      </c>
      <c r="I317" s="357">
        <v>375</v>
      </c>
    </row>
    <row r="318" spans="1:9" ht="15">
      <c r="A318" s="203" t="s">
        <v>497</v>
      </c>
      <c r="B318" s="80" t="s">
        <v>347</v>
      </c>
      <c r="C318" s="188">
        <v>10</v>
      </c>
      <c r="D318" s="74"/>
      <c r="E318" s="76"/>
      <c r="F318" s="76"/>
      <c r="G318" s="214">
        <f>G319+G324</f>
        <v>13424.676</v>
      </c>
      <c r="H318" s="214">
        <f>H319+H324</f>
        <v>13857.587</v>
      </c>
      <c r="I318" s="214">
        <f>I319+I324</f>
        <v>14311.738000000001</v>
      </c>
    </row>
    <row r="319" spans="1:9" ht="27">
      <c r="A319" s="225" t="s">
        <v>500</v>
      </c>
      <c r="B319" s="183" t="s">
        <v>347</v>
      </c>
      <c r="C319" s="183">
        <v>10</v>
      </c>
      <c r="D319" s="183" t="s">
        <v>484</v>
      </c>
      <c r="E319" s="183"/>
      <c r="F319" s="183"/>
      <c r="G319" s="151">
        <f>G320</f>
        <v>8057.333</v>
      </c>
      <c r="H319" s="151">
        <f>H320</f>
        <v>8464.702</v>
      </c>
      <c r="I319" s="151">
        <f>I320</f>
        <v>8892.449</v>
      </c>
    </row>
    <row r="320" spans="1:9" ht="42.75">
      <c r="A320" s="158" t="s">
        <v>184</v>
      </c>
      <c r="B320" s="57" t="s">
        <v>347</v>
      </c>
      <c r="C320" s="81">
        <v>10</v>
      </c>
      <c r="D320" s="81" t="s">
        <v>484</v>
      </c>
      <c r="E320" s="57" t="s">
        <v>185</v>
      </c>
      <c r="F320" s="57"/>
      <c r="G320" s="363">
        <f aca="true" t="shared" si="49" ref="G320:I322">G321</f>
        <v>8057.333</v>
      </c>
      <c r="H320" s="363">
        <f t="shared" si="49"/>
        <v>8464.702</v>
      </c>
      <c r="I320" s="363">
        <f t="shared" si="49"/>
        <v>8892.449</v>
      </c>
    </row>
    <row r="321" spans="1:9" ht="68.25">
      <c r="A321" s="56" t="s">
        <v>186</v>
      </c>
      <c r="B321" s="85" t="s">
        <v>347</v>
      </c>
      <c r="C321" s="80">
        <v>10</v>
      </c>
      <c r="D321" s="80" t="s">
        <v>484</v>
      </c>
      <c r="E321" s="85" t="s">
        <v>187</v>
      </c>
      <c r="F321" s="85"/>
      <c r="G321" s="364">
        <f t="shared" si="49"/>
        <v>8057.333</v>
      </c>
      <c r="H321" s="364">
        <f t="shared" si="49"/>
        <v>8464.702</v>
      </c>
      <c r="I321" s="364">
        <f t="shared" si="49"/>
        <v>8892.449</v>
      </c>
    </row>
    <row r="322" spans="1:9" ht="135.75">
      <c r="A322" s="56" t="s">
        <v>113</v>
      </c>
      <c r="B322" s="80" t="s">
        <v>347</v>
      </c>
      <c r="C322" s="80">
        <v>10</v>
      </c>
      <c r="D322" s="80" t="s">
        <v>484</v>
      </c>
      <c r="E322" s="56" t="s">
        <v>114</v>
      </c>
      <c r="F322" s="80"/>
      <c r="G322" s="356">
        <f t="shared" si="49"/>
        <v>8057.333</v>
      </c>
      <c r="H322" s="356">
        <f t="shared" si="49"/>
        <v>8464.702</v>
      </c>
      <c r="I322" s="356">
        <f t="shared" si="49"/>
        <v>8892.449</v>
      </c>
    </row>
    <row r="323" spans="1:9" ht="27">
      <c r="A323" s="80" t="s">
        <v>543</v>
      </c>
      <c r="B323" s="80" t="s">
        <v>347</v>
      </c>
      <c r="C323" s="80" t="s">
        <v>350</v>
      </c>
      <c r="D323" s="80" t="s">
        <v>484</v>
      </c>
      <c r="E323" s="80" t="s">
        <v>114</v>
      </c>
      <c r="F323" s="80" t="s">
        <v>351</v>
      </c>
      <c r="G323" s="357">
        <v>8057.333</v>
      </c>
      <c r="H323" s="357">
        <v>8464.702</v>
      </c>
      <c r="I323" s="357">
        <v>8892.449</v>
      </c>
    </row>
    <row r="324" spans="1:9" ht="15">
      <c r="A324" s="172" t="s">
        <v>504</v>
      </c>
      <c r="B324" s="172" t="s">
        <v>347</v>
      </c>
      <c r="C324" s="172">
        <v>10</v>
      </c>
      <c r="D324" s="172" t="s">
        <v>485</v>
      </c>
      <c r="E324" s="172"/>
      <c r="F324" s="172"/>
      <c r="G324" s="365">
        <f>G325</f>
        <v>5367.343</v>
      </c>
      <c r="H324" s="365">
        <f>H325</f>
        <v>5392.885</v>
      </c>
      <c r="I324" s="365">
        <f>I325</f>
        <v>5419.289</v>
      </c>
    </row>
    <row r="325" spans="1:9" ht="57">
      <c r="A325" s="251" t="s">
        <v>309</v>
      </c>
      <c r="B325" s="252" t="s">
        <v>347</v>
      </c>
      <c r="C325" s="219" t="s">
        <v>350</v>
      </c>
      <c r="D325" s="219" t="s">
        <v>485</v>
      </c>
      <c r="E325" s="252" t="s">
        <v>310</v>
      </c>
      <c r="F325" s="219"/>
      <c r="G325" s="363">
        <f aca="true" t="shared" si="50" ref="G325:I326">G326</f>
        <v>5367.343</v>
      </c>
      <c r="H325" s="363">
        <f t="shared" si="50"/>
        <v>5392.885</v>
      </c>
      <c r="I325" s="363">
        <f t="shared" si="50"/>
        <v>5419.289</v>
      </c>
    </row>
    <row r="326" spans="1:9" ht="108.75">
      <c r="A326" s="94" t="s">
        <v>313</v>
      </c>
      <c r="B326" s="253" t="s">
        <v>347</v>
      </c>
      <c r="C326" s="76" t="s">
        <v>350</v>
      </c>
      <c r="D326" s="76" t="s">
        <v>485</v>
      </c>
      <c r="E326" s="97" t="s">
        <v>314</v>
      </c>
      <c r="F326" s="76"/>
      <c r="G326" s="366">
        <f t="shared" si="50"/>
        <v>5367.343</v>
      </c>
      <c r="H326" s="366">
        <f t="shared" si="50"/>
        <v>5392.885</v>
      </c>
      <c r="I326" s="366">
        <f t="shared" si="50"/>
        <v>5419.289</v>
      </c>
    </row>
    <row r="327" spans="1:9" ht="54">
      <c r="A327" s="97" t="s">
        <v>518</v>
      </c>
      <c r="B327" s="97" t="s">
        <v>347</v>
      </c>
      <c r="C327" s="76">
        <v>10</v>
      </c>
      <c r="D327" s="76" t="s">
        <v>485</v>
      </c>
      <c r="E327" s="97" t="s">
        <v>273</v>
      </c>
      <c r="F327" s="76"/>
      <c r="G327" s="364">
        <f>G328+G329</f>
        <v>5367.343</v>
      </c>
      <c r="H327" s="364">
        <f>H328+H329</f>
        <v>5392.885</v>
      </c>
      <c r="I327" s="364">
        <f>I328+I329</f>
        <v>5419.289</v>
      </c>
    </row>
    <row r="328" spans="1:9" ht="27">
      <c r="A328" s="254" t="s">
        <v>396</v>
      </c>
      <c r="B328" s="76" t="s">
        <v>347</v>
      </c>
      <c r="C328" s="90" t="s">
        <v>350</v>
      </c>
      <c r="D328" s="90" t="s">
        <v>485</v>
      </c>
      <c r="E328" s="97" t="s">
        <v>273</v>
      </c>
      <c r="F328" s="90" t="s">
        <v>454</v>
      </c>
      <c r="G328" s="357">
        <v>870</v>
      </c>
      <c r="H328" s="357">
        <v>900</v>
      </c>
      <c r="I328" s="357">
        <v>910</v>
      </c>
    </row>
    <row r="329" spans="1:9" ht="27">
      <c r="A329" s="76" t="s">
        <v>543</v>
      </c>
      <c r="B329" s="76" t="s">
        <v>347</v>
      </c>
      <c r="C329" s="76" t="s">
        <v>350</v>
      </c>
      <c r="D329" s="76" t="s">
        <v>485</v>
      </c>
      <c r="E329" s="97" t="s">
        <v>273</v>
      </c>
      <c r="F329" s="76" t="s">
        <v>351</v>
      </c>
      <c r="G329" s="357">
        <v>4497.343</v>
      </c>
      <c r="H329" s="357">
        <v>4492.885</v>
      </c>
      <c r="I329" s="357">
        <v>4509.289</v>
      </c>
    </row>
    <row r="330" spans="1:9" ht="27.75">
      <c r="A330" s="131" t="s">
        <v>376</v>
      </c>
      <c r="B330" s="144" t="s">
        <v>348</v>
      </c>
      <c r="C330" s="144"/>
      <c r="D330" s="255"/>
      <c r="E330" s="255"/>
      <c r="F330" s="255"/>
      <c r="G330" s="256">
        <f>G331+G340+G360+G409+G419</f>
        <v>21891.828999999998</v>
      </c>
      <c r="H330" s="256">
        <f>H331+H340+H360+H409+H419</f>
        <v>21726.828999999998</v>
      </c>
      <c r="I330" s="256">
        <f>I331+I340+I360+I409+I419</f>
        <v>19482.828999999998</v>
      </c>
    </row>
    <row r="331" spans="1:9" ht="94.5">
      <c r="A331" s="154" t="s">
        <v>298</v>
      </c>
      <c r="B331" s="51" t="s">
        <v>348</v>
      </c>
      <c r="C331" s="51" t="s">
        <v>540</v>
      </c>
      <c r="D331" s="51" t="s">
        <v>485</v>
      </c>
      <c r="E331" s="257"/>
      <c r="F331" s="257"/>
      <c r="G331" s="258">
        <f>G332+G337</f>
        <v>961</v>
      </c>
      <c r="H331" s="258">
        <f>H332+H337</f>
        <v>962</v>
      </c>
      <c r="I331" s="258">
        <f>I332+I337</f>
        <v>963</v>
      </c>
    </row>
    <row r="332" spans="1:9" ht="102.75" customHeight="1">
      <c r="A332" s="388" t="s">
        <v>597</v>
      </c>
      <c r="B332" s="57" t="s">
        <v>348</v>
      </c>
      <c r="C332" s="57" t="s">
        <v>540</v>
      </c>
      <c r="D332" s="57" t="s">
        <v>485</v>
      </c>
      <c r="E332" s="57" t="s">
        <v>125</v>
      </c>
      <c r="F332" s="57"/>
      <c r="G332" s="363">
        <f>G333</f>
        <v>946</v>
      </c>
      <c r="H332" s="363">
        <f>H333</f>
        <v>946</v>
      </c>
      <c r="I332" s="363">
        <f>I333</f>
        <v>946</v>
      </c>
    </row>
    <row r="333" spans="1:9" ht="41.25">
      <c r="A333" s="387" t="s">
        <v>0</v>
      </c>
      <c r="B333" s="80" t="s">
        <v>348</v>
      </c>
      <c r="C333" s="80" t="s">
        <v>540</v>
      </c>
      <c r="D333" s="80" t="s">
        <v>485</v>
      </c>
      <c r="E333" s="80" t="s">
        <v>126</v>
      </c>
      <c r="F333" s="80"/>
      <c r="G333" s="359">
        <f>G334+G335+G336</f>
        <v>946</v>
      </c>
      <c r="H333" s="359">
        <f>H334+H335+H336</f>
        <v>946</v>
      </c>
      <c r="I333" s="359">
        <f>I334+I335+I336</f>
        <v>946</v>
      </c>
    </row>
    <row r="334" spans="1:9" ht="67.5">
      <c r="A334" s="80" t="s">
        <v>395</v>
      </c>
      <c r="B334" s="80" t="s">
        <v>348</v>
      </c>
      <c r="C334" s="80" t="s">
        <v>540</v>
      </c>
      <c r="D334" s="80" t="s">
        <v>485</v>
      </c>
      <c r="E334" s="80" t="s">
        <v>127</v>
      </c>
      <c r="F334" s="80" t="s">
        <v>354</v>
      </c>
      <c r="G334" s="359">
        <v>937</v>
      </c>
      <c r="H334" s="359">
        <v>937</v>
      </c>
      <c r="I334" s="359">
        <v>937</v>
      </c>
    </row>
    <row r="335" spans="1:9" ht="27">
      <c r="A335" s="80" t="s">
        <v>453</v>
      </c>
      <c r="B335" s="80" t="s">
        <v>348</v>
      </c>
      <c r="C335" s="80" t="s">
        <v>540</v>
      </c>
      <c r="D335" s="80" t="s">
        <v>485</v>
      </c>
      <c r="E335" s="80" t="s">
        <v>127</v>
      </c>
      <c r="F335" s="80" t="s">
        <v>454</v>
      </c>
      <c r="G335" s="359">
        <v>7</v>
      </c>
      <c r="H335" s="359">
        <v>7</v>
      </c>
      <c r="I335" s="359">
        <v>7</v>
      </c>
    </row>
    <row r="336" spans="1:9" ht="15">
      <c r="A336" s="80" t="s">
        <v>352</v>
      </c>
      <c r="B336" s="80" t="s">
        <v>348</v>
      </c>
      <c r="C336" s="80" t="s">
        <v>540</v>
      </c>
      <c r="D336" s="80" t="s">
        <v>485</v>
      </c>
      <c r="E336" s="80" t="s">
        <v>127</v>
      </c>
      <c r="F336" s="80" t="s">
        <v>353</v>
      </c>
      <c r="G336" s="359">
        <v>2</v>
      </c>
      <c r="H336" s="359">
        <v>2</v>
      </c>
      <c r="I336" s="359">
        <v>2</v>
      </c>
    </row>
    <row r="337" spans="1:9" ht="85.5">
      <c r="A337" s="169" t="s">
        <v>285</v>
      </c>
      <c r="B337" s="169" t="s">
        <v>348</v>
      </c>
      <c r="C337" s="169" t="s">
        <v>540</v>
      </c>
      <c r="D337" s="169" t="s">
        <v>485</v>
      </c>
      <c r="E337" s="169" t="s">
        <v>320</v>
      </c>
      <c r="F337" s="169"/>
      <c r="G337" s="377">
        <f aca="true" t="shared" si="51" ref="G337:I338">G338</f>
        <v>15</v>
      </c>
      <c r="H337" s="377">
        <f t="shared" si="51"/>
        <v>16</v>
      </c>
      <c r="I337" s="377">
        <f t="shared" si="51"/>
        <v>17</v>
      </c>
    </row>
    <row r="338" spans="1:9" ht="41.25">
      <c r="A338" s="94" t="s">
        <v>270</v>
      </c>
      <c r="B338" s="76" t="s">
        <v>348</v>
      </c>
      <c r="C338" s="76" t="s">
        <v>540</v>
      </c>
      <c r="D338" s="76" t="s">
        <v>485</v>
      </c>
      <c r="E338" s="76" t="s">
        <v>63</v>
      </c>
      <c r="F338" s="76"/>
      <c r="G338" s="362">
        <f t="shared" si="51"/>
        <v>15</v>
      </c>
      <c r="H338" s="362">
        <f t="shared" si="51"/>
        <v>16</v>
      </c>
      <c r="I338" s="362">
        <f t="shared" si="51"/>
        <v>17</v>
      </c>
    </row>
    <row r="339" spans="1:9" ht="27">
      <c r="A339" s="76" t="s">
        <v>453</v>
      </c>
      <c r="B339" s="172" t="s">
        <v>348</v>
      </c>
      <c r="C339" s="76" t="s">
        <v>540</v>
      </c>
      <c r="D339" s="76" t="s">
        <v>485</v>
      </c>
      <c r="E339" s="76" t="s">
        <v>63</v>
      </c>
      <c r="F339" s="76" t="s">
        <v>454</v>
      </c>
      <c r="G339" s="357">
        <v>15</v>
      </c>
      <c r="H339" s="357">
        <v>16</v>
      </c>
      <c r="I339" s="357">
        <v>17</v>
      </c>
    </row>
    <row r="340" spans="1:9" ht="15">
      <c r="A340" s="156" t="s">
        <v>342</v>
      </c>
      <c r="B340" s="259" t="s">
        <v>348</v>
      </c>
      <c r="C340" s="259" t="s">
        <v>488</v>
      </c>
      <c r="D340" s="259"/>
      <c r="E340" s="259"/>
      <c r="F340" s="259"/>
      <c r="G340" s="221">
        <f>G341+G352</f>
        <v>3490</v>
      </c>
      <c r="H340" s="221">
        <f>H341+H352</f>
        <v>3382</v>
      </c>
      <c r="I340" s="221">
        <f>I341+I352</f>
        <v>3122</v>
      </c>
    </row>
    <row r="341" spans="1:9" ht="15">
      <c r="A341" s="156" t="s">
        <v>344</v>
      </c>
      <c r="B341" s="172" t="s">
        <v>348</v>
      </c>
      <c r="C341" s="76" t="s">
        <v>488</v>
      </c>
      <c r="D341" s="76" t="s">
        <v>541</v>
      </c>
      <c r="E341" s="76"/>
      <c r="F341" s="76"/>
      <c r="G341" s="182">
        <f>G342+G346+G349</f>
        <v>3320</v>
      </c>
      <c r="H341" s="182">
        <f>H342+H346+H349</f>
        <v>3242</v>
      </c>
      <c r="I341" s="182">
        <f>I342+I346+I349</f>
        <v>2982</v>
      </c>
    </row>
    <row r="342" spans="1:9" ht="27">
      <c r="A342" s="248" t="s">
        <v>80</v>
      </c>
      <c r="B342" s="80" t="s">
        <v>348</v>
      </c>
      <c r="C342" s="156" t="s">
        <v>488</v>
      </c>
      <c r="D342" s="156" t="s">
        <v>541</v>
      </c>
      <c r="E342" s="156" t="s">
        <v>81</v>
      </c>
      <c r="F342" s="156"/>
      <c r="G342" s="52">
        <f>G343+G344+G345</f>
        <v>2982</v>
      </c>
      <c r="H342" s="52">
        <f>H343+H344+H345</f>
        <v>2982</v>
      </c>
      <c r="I342" s="52">
        <f>I343+I344+I345</f>
        <v>2982</v>
      </c>
    </row>
    <row r="343" spans="1:9" ht="67.5">
      <c r="A343" s="80" t="s">
        <v>395</v>
      </c>
      <c r="B343" s="80" t="s">
        <v>348</v>
      </c>
      <c r="C343" s="80" t="s">
        <v>488</v>
      </c>
      <c r="D343" s="80" t="s">
        <v>541</v>
      </c>
      <c r="E343" s="85" t="s">
        <v>82</v>
      </c>
      <c r="F343" s="85" t="s">
        <v>354</v>
      </c>
      <c r="G343" s="356">
        <v>2727</v>
      </c>
      <c r="H343" s="356">
        <v>2727</v>
      </c>
      <c r="I343" s="356">
        <v>2727</v>
      </c>
    </row>
    <row r="344" spans="1:9" ht="27">
      <c r="A344" s="164" t="s">
        <v>453</v>
      </c>
      <c r="B344" s="80" t="s">
        <v>348</v>
      </c>
      <c r="C344" s="80" t="s">
        <v>488</v>
      </c>
      <c r="D344" s="80" t="s">
        <v>541</v>
      </c>
      <c r="E344" s="85" t="s">
        <v>82</v>
      </c>
      <c r="F344" s="85" t="s">
        <v>454</v>
      </c>
      <c r="G344" s="359">
        <v>230</v>
      </c>
      <c r="H344" s="359">
        <v>230</v>
      </c>
      <c r="I344" s="359">
        <v>230</v>
      </c>
    </row>
    <row r="345" spans="1:9" ht="15">
      <c r="A345" s="241" t="s">
        <v>352</v>
      </c>
      <c r="B345" s="80" t="s">
        <v>348</v>
      </c>
      <c r="C345" s="80" t="s">
        <v>488</v>
      </c>
      <c r="D345" s="80" t="s">
        <v>541</v>
      </c>
      <c r="E345" s="85" t="s">
        <v>82</v>
      </c>
      <c r="F345" s="80" t="s">
        <v>353</v>
      </c>
      <c r="G345" s="359">
        <v>25</v>
      </c>
      <c r="H345" s="359">
        <v>25</v>
      </c>
      <c r="I345" s="359">
        <v>25</v>
      </c>
    </row>
    <row r="346" spans="1:9" ht="85.5">
      <c r="A346" s="81" t="s">
        <v>383</v>
      </c>
      <c r="B346" s="80" t="s">
        <v>348</v>
      </c>
      <c r="C346" s="80" t="s">
        <v>488</v>
      </c>
      <c r="D346" s="80" t="s">
        <v>541</v>
      </c>
      <c r="E346" s="80" t="s">
        <v>160</v>
      </c>
      <c r="F346" s="80"/>
      <c r="G346" s="355">
        <f aca="true" t="shared" si="52" ref="G346:I347">G347</f>
        <v>78</v>
      </c>
      <c r="H346" s="355">
        <f t="shared" si="52"/>
        <v>0</v>
      </c>
      <c r="I346" s="355">
        <f t="shared" si="52"/>
        <v>0</v>
      </c>
    </row>
    <row r="347" spans="1:9" ht="40.5">
      <c r="A347" s="80" t="s">
        <v>162</v>
      </c>
      <c r="B347" s="80" t="s">
        <v>348</v>
      </c>
      <c r="C347" s="80" t="s">
        <v>488</v>
      </c>
      <c r="D347" s="80" t="s">
        <v>541</v>
      </c>
      <c r="E347" s="80" t="s">
        <v>149</v>
      </c>
      <c r="F347" s="80"/>
      <c r="G347" s="356">
        <f t="shared" si="52"/>
        <v>78</v>
      </c>
      <c r="H347" s="356">
        <f t="shared" si="52"/>
        <v>0</v>
      </c>
      <c r="I347" s="356">
        <f t="shared" si="52"/>
        <v>0</v>
      </c>
    </row>
    <row r="348" spans="1:9" ht="27">
      <c r="A348" s="80" t="s">
        <v>453</v>
      </c>
      <c r="B348" s="80" t="s">
        <v>348</v>
      </c>
      <c r="C348" s="80" t="s">
        <v>488</v>
      </c>
      <c r="D348" s="80" t="s">
        <v>541</v>
      </c>
      <c r="E348" s="80" t="s">
        <v>149</v>
      </c>
      <c r="F348" s="80" t="s">
        <v>161</v>
      </c>
      <c r="G348" s="357">
        <v>78</v>
      </c>
      <c r="H348" s="357"/>
      <c r="I348" s="357"/>
    </row>
    <row r="349" spans="1:9" ht="42.75">
      <c r="A349" s="181" t="s">
        <v>355</v>
      </c>
      <c r="B349" s="80" t="s">
        <v>348</v>
      </c>
      <c r="C349" s="80" t="s">
        <v>488</v>
      </c>
      <c r="D349" s="80" t="s">
        <v>541</v>
      </c>
      <c r="E349" s="80" t="s">
        <v>321</v>
      </c>
      <c r="F349" s="80"/>
      <c r="G349" s="365">
        <f aca="true" t="shared" si="53" ref="G349:I350">G350</f>
        <v>260</v>
      </c>
      <c r="H349" s="365">
        <f t="shared" si="53"/>
        <v>260</v>
      </c>
      <c r="I349" s="365">
        <f t="shared" si="53"/>
        <v>0</v>
      </c>
    </row>
    <row r="350" spans="1:9" ht="40.5">
      <c r="A350" s="80" t="s">
        <v>162</v>
      </c>
      <c r="B350" s="80" t="s">
        <v>348</v>
      </c>
      <c r="C350" s="80" t="s">
        <v>488</v>
      </c>
      <c r="D350" s="80" t="s">
        <v>541</v>
      </c>
      <c r="E350" s="80" t="s">
        <v>164</v>
      </c>
      <c r="F350" s="156"/>
      <c r="G350" s="356">
        <f t="shared" si="53"/>
        <v>260</v>
      </c>
      <c r="H350" s="356">
        <f t="shared" si="53"/>
        <v>260</v>
      </c>
      <c r="I350" s="356">
        <f t="shared" si="53"/>
        <v>0</v>
      </c>
    </row>
    <row r="351" spans="1:9" ht="27">
      <c r="A351" s="80" t="s">
        <v>453</v>
      </c>
      <c r="B351" s="80" t="s">
        <v>348</v>
      </c>
      <c r="C351" s="80" t="s">
        <v>488</v>
      </c>
      <c r="D351" s="80" t="s">
        <v>541</v>
      </c>
      <c r="E351" s="80" t="s">
        <v>164</v>
      </c>
      <c r="F351" s="80" t="s">
        <v>454</v>
      </c>
      <c r="G351" s="357">
        <v>260</v>
      </c>
      <c r="H351" s="357">
        <v>260</v>
      </c>
      <c r="I351" s="357"/>
    </row>
    <row r="352" spans="1:9" ht="27">
      <c r="A352" s="156" t="s">
        <v>345</v>
      </c>
      <c r="B352" s="80" t="s">
        <v>348</v>
      </c>
      <c r="C352" s="156" t="s">
        <v>488</v>
      </c>
      <c r="D352" s="156" t="s">
        <v>488</v>
      </c>
      <c r="E352" s="156"/>
      <c r="F352" s="156"/>
      <c r="G352" s="157">
        <f>G353+G356</f>
        <v>170</v>
      </c>
      <c r="H352" s="157">
        <f>H353+H356</f>
        <v>140</v>
      </c>
      <c r="I352" s="157">
        <f>I353+I356</f>
        <v>140</v>
      </c>
    </row>
    <row r="353" spans="1:9" ht="28.5">
      <c r="A353" s="181" t="s">
        <v>595</v>
      </c>
      <c r="B353" s="80" t="s">
        <v>348</v>
      </c>
      <c r="C353" s="81" t="s">
        <v>488</v>
      </c>
      <c r="D353" s="81" t="s">
        <v>488</v>
      </c>
      <c r="E353" s="81" t="s">
        <v>195</v>
      </c>
      <c r="F353" s="81"/>
      <c r="G353" s="355">
        <f aca="true" t="shared" si="54" ref="G353:I354">G354</f>
        <v>40</v>
      </c>
      <c r="H353" s="355">
        <f t="shared" si="54"/>
        <v>0</v>
      </c>
      <c r="I353" s="355">
        <f t="shared" si="54"/>
        <v>0</v>
      </c>
    </row>
    <row r="354" spans="1:9" ht="27">
      <c r="A354" s="85" t="s">
        <v>196</v>
      </c>
      <c r="B354" s="80" t="s">
        <v>348</v>
      </c>
      <c r="C354" s="80" t="s">
        <v>488</v>
      </c>
      <c r="D354" s="80" t="s">
        <v>488</v>
      </c>
      <c r="E354" s="80" t="s">
        <v>168</v>
      </c>
      <c r="F354" s="80"/>
      <c r="G354" s="356">
        <f t="shared" si="54"/>
        <v>40</v>
      </c>
      <c r="H354" s="356">
        <f t="shared" si="54"/>
        <v>0</v>
      </c>
      <c r="I354" s="356">
        <f t="shared" si="54"/>
        <v>0</v>
      </c>
    </row>
    <row r="355" spans="1:9" ht="27">
      <c r="A355" s="164" t="s">
        <v>364</v>
      </c>
      <c r="B355" s="80" t="s">
        <v>348</v>
      </c>
      <c r="C355" s="80" t="s">
        <v>488</v>
      </c>
      <c r="D355" s="80" t="s">
        <v>488</v>
      </c>
      <c r="E355" s="80" t="s">
        <v>169</v>
      </c>
      <c r="F355" s="80" t="s">
        <v>454</v>
      </c>
      <c r="G355" s="357">
        <v>40</v>
      </c>
      <c r="H355" s="357"/>
      <c r="I355" s="357"/>
    </row>
    <row r="356" spans="1:12" ht="57">
      <c r="A356" s="81" t="s">
        <v>56</v>
      </c>
      <c r="B356" s="172" t="s">
        <v>348</v>
      </c>
      <c r="C356" s="80" t="s">
        <v>148</v>
      </c>
      <c r="D356" s="80" t="s">
        <v>488</v>
      </c>
      <c r="E356" s="80" t="s">
        <v>53</v>
      </c>
      <c r="F356" s="80"/>
      <c r="G356" s="377">
        <f aca="true" t="shared" si="55" ref="G356:I358">G357</f>
        <v>130</v>
      </c>
      <c r="H356" s="377">
        <f t="shared" si="55"/>
        <v>140</v>
      </c>
      <c r="I356" s="377">
        <f t="shared" si="55"/>
        <v>140</v>
      </c>
      <c r="J356" s="127"/>
      <c r="K356" s="127"/>
      <c r="L356" s="127"/>
    </row>
    <row r="357" spans="1:12" ht="42.75">
      <c r="A357" s="181" t="s">
        <v>108</v>
      </c>
      <c r="B357" s="172" t="s">
        <v>348</v>
      </c>
      <c r="C357" s="81" t="s">
        <v>488</v>
      </c>
      <c r="D357" s="81" t="s">
        <v>488</v>
      </c>
      <c r="E357" s="81" t="s">
        <v>54</v>
      </c>
      <c r="F357" s="81"/>
      <c r="G357" s="356">
        <f t="shared" si="55"/>
        <v>130</v>
      </c>
      <c r="H357" s="356">
        <f t="shared" si="55"/>
        <v>140</v>
      </c>
      <c r="I357" s="356">
        <f t="shared" si="55"/>
        <v>140</v>
      </c>
      <c r="J357" s="116"/>
      <c r="K357" s="116"/>
      <c r="L357" s="116"/>
    </row>
    <row r="358" spans="1:12" ht="27">
      <c r="A358" s="85" t="s">
        <v>196</v>
      </c>
      <c r="B358" s="172" t="s">
        <v>348</v>
      </c>
      <c r="C358" s="85" t="s">
        <v>488</v>
      </c>
      <c r="D358" s="85" t="s">
        <v>488</v>
      </c>
      <c r="E358" s="85" t="s">
        <v>84</v>
      </c>
      <c r="F358" s="85"/>
      <c r="G358" s="364">
        <f t="shared" si="55"/>
        <v>130</v>
      </c>
      <c r="H358" s="356">
        <f t="shared" si="55"/>
        <v>140</v>
      </c>
      <c r="I358" s="356">
        <f t="shared" si="55"/>
        <v>140</v>
      </c>
      <c r="J358" s="128"/>
      <c r="K358" s="128"/>
      <c r="L358" s="128"/>
    </row>
    <row r="359" spans="1:12" ht="27">
      <c r="A359" s="164" t="s">
        <v>364</v>
      </c>
      <c r="B359" s="172" t="s">
        <v>348</v>
      </c>
      <c r="C359" s="80" t="s">
        <v>148</v>
      </c>
      <c r="D359" s="80" t="s">
        <v>488</v>
      </c>
      <c r="E359" s="80" t="s">
        <v>84</v>
      </c>
      <c r="F359" s="80" t="s">
        <v>454</v>
      </c>
      <c r="G359" s="356">
        <v>130</v>
      </c>
      <c r="H359" s="356">
        <v>140</v>
      </c>
      <c r="I359" s="356">
        <v>140</v>
      </c>
      <c r="J359" s="117"/>
      <c r="K359" s="117"/>
      <c r="L359" s="117"/>
    </row>
    <row r="360" spans="1:12" ht="27.75">
      <c r="A360" s="83" t="s">
        <v>284</v>
      </c>
      <c r="B360" s="145" t="s">
        <v>348</v>
      </c>
      <c r="C360" s="145" t="s">
        <v>491</v>
      </c>
      <c r="D360" s="80"/>
      <c r="E360" s="80"/>
      <c r="F360" s="213"/>
      <c r="G360" s="260">
        <f>G361+G390</f>
        <v>15967.276</v>
      </c>
      <c r="H360" s="260">
        <f>H361+H390</f>
        <v>15909.276</v>
      </c>
      <c r="I360" s="260">
        <f>I361+I390</f>
        <v>14224.276</v>
      </c>
      <c r="J360" s="117"/>
      <c r="K360" s="117"/>
      <c r="L360" s="117"/>
    </row>
    <row r="361" spans="1:9" ht="15">
      <c r="A361" s="183" t="s">
        <v>481</v>
      </c>
      <c r="B361" s="183" t="s">
        <v>348</v>
      </c>
      <c r="C361" s="183" t="s">
        <v>491</v>
      </c>
      <c r="D361" s="183" t="s">
        <v>540</v>
      </c>
      <c r="E361" s="183"/>
      <c r="F361" s="183"/>
      <c r="G361" s="184">
        <f>G362+G373+G376+G380</f>
        <v>12477</v>
      </c>
      <c r="H361" s="184">
        <f>H362+H373+H376+H380</f>
        <v>12419</v>
      </c>
      <c r="I361" s="184">
        <f>I362+I373+I376+I380</f>
        <v>10868</v>
      </c>
    </row>
    <row r="362" spans="1:9" ht="15">
      <c r="A362" s="81" t="s">
        <v>87</v>
      </c>
      <c r="B362" s="183" t="s">
        <v>348</v>
      </c>
      <c r="C362" s="183" t="s">
        <v>491</v>
      </c>
      <c r="D362" s="183" t="s">
        <v>540</v>
      </c>
      <c r="E362" s="183" t="s">
        <v>167</v>
      </c>
      <c r="F362" s="183"/>
      <c r="G362" s="184">
        <f>G363+G368</f>
        <v>10818</v>
      </c>
      <c r="H362" s="184">
        <f>H363+H368</f>
        <v>10818</v>
      </c>
      <c r="I362" s="184">
        <f>I363+I368</f>
        <v>10818</v>
      </c>
    </row>
    <row r="363" spans="1:9" ht="27">
      <c r="A363" s="42" t="s">
        <v>23</v>
      </c>
      <c r="B363" s="17" t="s">
        <v>348</v>
      </c>
      <c r="C363" s="17" t="s">
        <v>170</v>
      </c>
      <c r="D363" s="17" t="s">
        <v>540</v>
      </c>
      <c r="E363" s="17" t="s">
        <v>171</v>
      </c>
      <c r="F363" s="183"/>
      <c r="G363" s="356">
        <f>G364</f>
        <v>7227</v>
      </c>
      <c r="H363" s="356">
        <f>H364</f>
        <v>7227</v>
      </c>
      <c r="I363" s="356">
        <f>I364</f>
        <v>7227</v>
      </c>
    </row>
    <row r="364" spans="1:9" ht="40.5">
      <c r="A364" s="80" t="s">
        <v>162</v>
      </c>
      <c r="B364" s="17" t="s">
        <v>348</v>
      </c>
      <c r="C364" s="17" t="s">
        <v>491</v>
      </c>
      <c r="D364" s="17" t="s">
        <v>540</v>
      </c>
      <c r="E364" s="17" t="s">
        <v>356</v>
      </c>
      <c r="F364" s="17"/>
      <c r="G364" s="356">
        <f>G365+G366+G367</f>
        <v>7227</v>
      </c>
      <c r="H364" s="356">
        <f>H365+H366+H367</f>
        <v>7227</v>
      </c>
      <c r="I364" s="356">
        <f>I365+I366+I367</f>
        <v>7227</v>
      </c>
    </row>
    <row r="365" spans="1:9" ht="68.25">
      <c r="A365" s="222" t="s">
        <v>546</v>
      </c>
      <c r="B365" s="17" t="s">
        <v>348</v>
      </c>
      <c r="C365" s="17" t="s">
        <v>491</v>
      </c>
      <c r="D365" s="17" t="s">
        <v>540</v>
      </c>
      <c r="E365" s="17" t="s">
        <v>356</v>
      </c>
      <c r="F365" s="17" t="s">
        <v>354</v>
      </c>
      <c r="G365" s="356">
        <v>6298</v>
      </c>
      <c r="H365" s="356">
        <v>6298</v>
      </c>
      <c r="I365" s="356">
        <v>6298</v>
      </c>
    </row>
    <row r="366" spans="1:9" ht="27">
      <c r="A366" s="164" t="s">
        <v>364</v>
      </c>
      <c r="B366" s="17" t="s">
        <v>348</v>
      </c>
      <c r="C366" s="17" t="s">
        <v>491</v>
      </c>
      <c r="D366" s="17" t="s">
        <v>540</v>
      </c>
      <c r="E366" s="17" t="s">
        <v>356</v>
      </c>
      <c r="F366" s="17" t="s">
        <v>454</v>
      </c>
      <c r="G366" s="356">
        <v>814</v>
      </c>
      <c r="H366" s="356">
        <v>814</v>
      </c>
      <c r="I366" s="356">
        <v>814</v>
      </c>
    </row>
    <row r="367" spans="1:9" ht="15">
      <c r="A367" s="85" t="s">
        <v>352</v>
      </c>
      <c r="B367" s="17" t="s">
        <v>348</v>
      </c>
      <c r="C367" s="17" t="s">
        <v>491</v>
      </c>
      <c r="D367" s="17" t="s">
        <v>540</v>
      </c>
      <c r="E367" s="17" t="s">
        <v>356</v>
      </c>
      <c r="F367" s="17" t="s">
        <v>353</v>
      </c>
      <c r="G367" s="356">
        <v>115</v>
      </c>
      <c r="H367" s="356">
        <v>115</v>
      </c>
      <c r="I367" s="356">
        <v>115</v>
      </c>
    </row>
    <row r="368" spans="1:9" ht="15">
      <c r="A368" s="80" t="s">
        <v>482</v>
      </c>
      <c r="B368" s="42" t="s">
        <v>348</v>
      </c>
      <c r="C368" s="42" t="s">
        <v>491</v>
      </c>
      <c r="D368" s="42" t="s">
        <v>540</v>
      </c>
      <c r="E368" s="42" t="s">
        <v>172</v>
      </c>
      <c r="F368" s="42"/>
      <c r="G368" s="364">
        <f>G369</f>
        <v>3591</v>
      </c>
      <c r="H368" s="364">
        <f>H369</f>
        <v>3591</v>
      </c>
      <c r="I368" s="364">
        <f>I369</f>
        <v>3591</v>
      </c>
    </row>
    <row r="369" spans="1:9" ht="40.5">
      <c r="A369" s="80" t="s">
        <v>162</v>
      </c>
      <c r="B369" s="17" t="s">
        <v>348</v>
      </c>
      <c r="C369" s="17" t="s">
        <v>491</v>
      </c>
      <c r="D369" s="17" t="s">
        <v>540</v>
      </c>
      <c r="E369" s="17" t="s">
        <v>173</v>
      </c>
      <c r="F369" s="17"/>
      <c r="G369" s="356">
        <f>G370+G371+G372</f>
        <v>3591</v>
      </c>
      <c r="H369" s="356">
        <f>H370+H371+H372</f>
        <v>3591</v>
      </c>
      <c r="I369" s="356">
        <f>I370+I371+I372</f>
        <v>3591</v>
      </c>
    </row>
    <row r="370" spans="1:9" ht="68.25">
      <c r="A370" s="222" t="s">
        <v>546</v>
      </c>
      <c r="B370" s="17" t="s">
        <v>348</v>
      </c>
      <c r="C370" s="17" t="s">
        <v>491</v>
      </c>
      <c r="D370" s="17" t="s">
        <v>540</v>
      </c>
      <c r="E370" s="17" t="s">
        <v>173</v>
      </c>
      <c r="F370" s="17" t="s">
        <v>354</v>
      </c>
      <c r="G370" s="356">
        <v>3263</v>
      </c>
      <c r="H370" s="356">
        <v>3263</v>
      </c>
      <c r="I370" s="356">
        <v>3263</v>
      </c>
    </row>
    <row r="371" spans="1:9" ht="27">
      <c r="A371" s="164" t="s">
        <v>364</v>
      </c>
      <c r="B371" s="17" t="s">
        <v>348</v>
      </c>
      <c r="C371" s="17" t="s">
        <v>491</v>
      </c>
      <c r="D371" s="17" t="s">
        <v>540</v>
      </c>
      <c r="E371" s="17" t="s">
        <v>173</v>
      </c>
      <c r="F371" s="17" t="s">
        <v>454</v>
      </c>
      <c r="G371" s="356">
        <v>279</v>
      </c>
      <c r="H371" s="356">
        <v>279</v>
      </c>
      <c r="I371" s="356">
        <v>279</v>
      </c>
    </row>
    <row r="372" spans="1:9" ht="15">
      <c r="A372" s="42" t="s">
        <v>352</v>
      </c>
      <c r="B372" s="17" t="s">
        <v>348</v>
      </c>
      <c r="C372" s="17" t="s">
        <v>491</v>
      </c>
      <c r="D372" s="17" t="s">
        <v>540</v>
      </c>
      <c r="E372" s="17" t="s">
        <v>173</v>
      </c>
      <c r="F372" s="17" t="s">
        <v>353</v>
      </c>
      <c r="G372" s="356">
        <v>49</v>
      </c>
      <c r="H372" s="356">
        <v>49</v>
      </c>
      <c r="I372" s="356">
        <v>49</v>
      </c>
    </row>
    <row r="373" spans="1:9" ht="42.75">
      <c r="A373" s="146" t="s">
        <v>355</v>
      </c>
      <c r="B373" s="43" t="s">
        <v>348</v>
      </c>
      <c r="C373" s="43" t="s">
        <v>491</v>
      </c>
      <c r="D373" s="43" t="s">
        <v>540</v>
      </c>
      <c r="E373" s="43" t="s">
        <v>321</v>
      </c>
      <c r="F373" s="43"/>
      <c r="G373" s="151">
        <f>G374+G375</f>
        <v>1528</v>
      </c>
      <c r="H373" s="151">
        <f>H374+H375</f>
        <v>1550</v>
      </c>
      <c r="I373" s="151">
        <f>I374+I375</f>
        <v>0</v>
      </c>
    </row>
    <row r="374" spans="1:9" ht="67.5">
      <c r="A374" s="17" t="s">
        <v>395</v>
      </c>
      <c r="B374" s="17" t="s">
        <v>348</v>
      </c>
      <c r="C374" s="17" t="s">
        <v>491</v>
      </c>
      <c r="D374" s="17" t="s">
        <v>540</v>
      </c>
      <c r="E374" s="17" t="s">
        <v>164</v>
      </c>
      <c r="F374" s="17" t="s">
        <v>354</v>
      </c>
      <c r="G374" s="356">
        <v>25</v>
      </c>
      <c r="H374" s="356">
        <v>25</v>
      </c>
      <c r="I374" s="357"/>
    </row>
    <row r="375" spans="1:9" ht="27">
      <c r="A375" s="164" t="s">
        <v>453</v>
      </c>
      <c r="B375" s="17" t="s">
        <v>348</v>
      </c>
      <c r="C375" s="17" t="s">
        <v>491</v>
      </c>
      <c r="D375" s="17" t="s">
        <v>540</v>
      </c>
      <c r="E375" s="17" t="s">
        <v>164</v>
      </c>
      <c r="F375" s="17" t="s">
        <v>454</v>
      </c>
      <c r="G375" s="356">
        <v>1503</v>
      </c>
      <c r="H375" s="356">
        <v>1525</v>
      </c>
      <c r="I375" s="357"/>
    </row>
    <row r="376" spans="1:9" ht="15">
      <c r="A376" s="185" t="s">
        <v>269</v>
      </c>
      <c r="B376" s="185" t="s">
        <v>348</v>
      </c>
      <c r="C376" s="185" t="s">
        <v>491</v>
      </c>
      <c r="D376" s="185" t="s">
        <v>540</v>
      </c>
      <c r="E376" s="185" t="s">
        <v>301</v>
      </c>
      <c r="F376" s="185"/>
      <c r="G376" s="355">
        <f aca="true" t="shared" si="56" ref="G376:I378">G377</f>
        <v>50</v>
      </c>
      <c r="H376" s="355">
        <f t="shared" si="56"/>
        <v>50</v>
      </c>
      <c r="I376" s="355">
        <f t="shared" si="56"/>
        <v>50</v>
      </c>
    </row>
    <row r="377" spans="1:9" ht="27.75">
      <c r="A377" s="147" t="s">
        <v>413</v>
      </c>
      <c r="B377" s="74" t="s">
        <v>348</v>
      </c>
      <c r="C377" s="74" t="s">
        <v>491</v>
      </c>
      <c r="D377" s="74" t="s">
        <v>540</v>
      </c>
      <c r="E377" s="74" t="s">
        <v>3</v>
      </c>
      <c r="F377" s="74"/>
      <c r="G377" s="356">
        <f t="shared" si="56"/>
        <v>50</v>
      </c>
      <c r="H377" s="356">
        <f t="shared" si="56"/>
        <v>50</v>
      </c>
      <c r="I377" s="356">
        <f t="shared" si="56"/>
        <v>50</v>
      </c>
    </row>
    <row r="378" spans="1:9" ht="54.75">
      <c r="A378" s="148" t="s">
        <v>416</v>
      </c>
      <c r="B378" s="74" t="s">
        <v>348</v>
      </c>
      <c r="C378" s="74" t="s">
        <v>491</v>
      </c>
      <c r="D378" s="74" t="s">
        <v>540</v>
      </c>
      <c r="E378" s="74" t="s">
        <v>4</v>
      </c>
      <c r="F378" s="74"/>
      <c r="G378" s="356">
        <f t="shared" si="56"/>
        <v>50</v>
      </c>
      <c r="H378" s="356">
        <f t="shared" si="56"/>
        <v>50</v>
      </c>
      <c r="I378" s="356">
        <f t="shared" si="56"/>
        <v>50</v>
      </c>
    </row>
    <row r="379" spans="1:9" ht="27">
      <c r="A379" s="164" t="s">
        <v>453</v>
      </c>
      <c r="B379" s="74" t="s">
        <v>348</v>
      </c>
      <c r="C379" s="74" t="s">
        <v>491</v>
      </c>
      <c r="D379" s="74" t="s">
        <v>540</v>
      </c>
      <c r="E379" s="74" t="s">
        <v>4</v>
      </c>
      <c r="F379" s="74" t="s">
        <v>454</v>
      </c>
      <c r="G379" s="357">
        <v>50</v>
      </c>
      <c r="H379" s="357">
        <v>50</v>
      </c>
      <c r="I379" s="357">
        <v>50</v>
      </c>
    </row>
    <row r="380" spans="1:9" ht="15">
      <c r="A380" s="261" t="s">
        <v>489</v>
      </c>
      <c r="B380" s="248"/>
      <c r="C380" s="248"/>
      <c r="D380" s="248"/>
      <c r="E380" s="248"/>
      <c r="F380" s="248"/>
      <c r="G380" s="262">
        <f>G381+G384+G387</f>
        <v>81</v>
      </c>
      <c r="H380" s="262">
        <f>H381+H384+H387</f>
        <v>1</v>
      </c>
      <c r="I380" s="262">
        <f>I381+I384+I387</f>
        <v>0</v>
      </c>
    </row>
    <row r="381" spans="1:9" ht="85.5">
      <c r="A381" s="263" t="s">
        <v>383</v>
      </c>
      <c r="B381" s="80" t="s">
        <v>348</v>
      </c>
      <c r="C381" s="81" t="s">
        <v>491</v>
      </c>
      <c r="D381" s="81" t="s">
        <v>540</v>
      </c>
      <c r="E381" s="81" t="s">
        <v>194</v>
      </c>
      <c r="F381" s="81"/>
      <c r="G381" s="377">
        <f aca="true" t="shared" si="57" ref="G381:I382">G382</f>
        <v>52</v>
      </c>
      <c r="H381" s="377">
        <f t="shared" si="57"/>
        <v>0</v>
      </c>
      <c r="I381" s="377">
        <f t="shared" si="57"/>
        <v>0</v>
      </c>
    </row>
    <row r="382" spans="1:9" ht="40.5">
      <c r="A382" s="80" t="s">
        <v>162</v>
      </c>
      <c r="B382" s="80" t="s">
        <v>348</v>
      </c>
      <c r="C382" s="80" t="s">
        <v>491</v>
      </c>
      <c r="D382" s="80" t="s">
        <v>540</v>
      </c>
      <c r="E382" s="80" t="s">
        <v>149</v>
      </c>
      <c r="F382" s="80"/>
      <c r="G382" s="359">
        <f t="shared" si="57"/>
        <v>52</v>
      </c>
      <c r="H382" s="359">
        <f t="shared" si="57"/>
        <v>0</v>
      </c>
      <c r="I382" s="359">
        <f t="shared" si="57"/>
        <v>0</v>
      </c>
    </row>
    <row r="383" spans="1:9" ht="27">
      <c r="A383" s="164" t="s">
        <v>453</v>
      </c>
      <c r="B383" s="80" t="s">
        <v>348</v>
      </c>
      <c r="C383" s="80" t="s">
        <v>491</v>
      </c>
      <c r="D383" s="80" t="s">
        <v>540</v>
      </c>
      <c r="E383" s="80" t="s">
        <v>149</v>
      </c>
      <c r="F383" s="80" t="s">
        <v>454</v>
      </c>
      <c r="G383" s="349">
        <v>52</v>
      </c>
      <c r="H383" s="349"/>
      <c r="I383" s="349"/>
    </row>
    <row r="384" spans="1:9" ht="57">
      <c r="A384" s="81" t="s">
        <v>384</v>
      </c>
      <c r="B384" s="156" t="s">
        <v>348</v>
      </c>
      <c r="C384" s="81" t="s">
        <v>491</v>
      </c>
      <c r="D384" s="81" t="s">
        <v>540</v>
      </c>
      <c r="E384" s="81" t="s">
        <v>198</v>
      </c>
      <c r="F384" s="81"/>
      <c r="G384" s="377">
        <f aca="true" t="shared" si="58" ref="G384:I385">G385</f>
        <v>26</v>
      </c>
      <c r="H384" s="377">
        <f t="shared" si="58"/>
        <v>1</v>
      </c>
      <c r="I384" s="377">
        <f t="shared" si="58"/>
        <v>0</v>
      </c>
    </row>
    <row r="385" spans="1:9" ht="40.5">
      <c r="A385" s="80" t="s">
        <v>162</v>
      </c>
      <c r="B385" s="80" t="s">
        <v>348</v>
      </c>
      <c r="C385" s="80" t="s">
        <v>491</v>
      </c>
      <c r="D385" s="80" t="s">
        <v>540</v>
      </c>
      <c r="E385" s="87" t="s">
        <v>451</v>
      </c>
      <c r="F385" s="80"/>
      <c r="G385" s="359">
        <f t="shared" si="58"/>
        <v>26</v>
      </c>
      <c r="H385" s="359">
        <f t="shared" si="58"/>
        <v>1</v>
      </c>
      <c r="I385" s="359">
        <f t="shared" si="58"/>
        <v>0</v>
      </c>
    </row>
    <row r="386" spans="1:9" ht="27">
      <c r="A386" s="80" t="s">
        <v>453</v>
      </c>
      <c r="B386" s="80" t="s">
        <v>348</v>
      </c>
      <c r="C386" s="80" t="s">
        <v>491</v>
      </c>
      <c r="D386" s="80" t="s">
        <v>540</v>
      </c>
      <c r="E386" s="87" t="s">
        <v>451</v>
      </c>
      <c r="F386" s="80" t="s">
        <v>454</v>
      </c>
      <c r="G386" s="349">
        <v>26</v>
      </c>
      <c r="H386" s="349">
        <v>1</v>
      </c>
      <c r="I386" s="349"/>
    </row>
    <row r="387" spans="1:9" ht="71.25">
      <c r="A387" s="81" t="s">
        <v>509</v>
      </c>
      <c r="B387" s="81" t="s">
        <v>348</v>
      </c>
      <c r="C387" s="81" t="s">
        <v>491</v>
      </c>
      <c r="D387" s="81" t="s">
        <v>540</v>
      </c>
      <c r="E387" s="81" t="s">
        <v>319</v>
      </c>
      <c r="F387" s="81"/>
      <c r="G387" s="377">
        <f aca="true" t="shared" si="59" ref="G387:I388">G388</f>
        <v>3</v>
      </c>
      <c r="H387" s="377">
        <f t="shared" si="59"/>
        <v>0</v>
      </c>
      <c r="I387" s="377">
        <f t="shared" si="59"/>
        <v>0</v>
      </c>
    </row>
    <row r="388" spans="1:9" ht="40.5">
      <c r="A388" s="80" t="s">
        <v>59</v>
      </c>
      <c r="B388" s="80" t="s">
        <v>348</v>
      </c>
      <c r="C388" s="80" t="s">
        <v>491</v>
      </c>
      <c r="D388" s="80" t="s">
        <v>540</v>
      </c>
      <c r="E388" s="87" t="s">
        <v>60</v>
      </c>
      <c r="F388" s="80"/>
      <c r="G388" s="359">
        <f t="shared" si="59"/>
        <v>3</v>
      </c>
      <c r="H388" s="359">
        <f t="shared" si="59"/>
        <v>0</v>
      </c>
      <c r="I388" s="359">
        <f t="shared" si="59"/>
        <v>0</v>
      </c>
    </row>
    <row r="389" spans="1:9" ht="27">
      <c r="A389" s="80" t="s">
        <v>453</v>
      </c>
      <c r="B389" s="80" t="s">
        <v>348</v>
      </c>
      <c r="C389" s="80" t="s">
        <v>491</v>
      </c>
      <c r="D389" s="80" t="s">
        <v>540</v>
      </c>
      <c r="E389" s="87" t="s">
        <v>60</v>
      </c>
      <c r="F389" s="80" t="s">
        <v>454</v>
      </c>
      <c r="G389" s="349">
        <v>3</v>
      </c>
      <c r="H389" s="349"/>
      <c r="I389" s="349"/>
    </row>
    <row r="390" spans="1:9" ht="27">
      <c r="A390" s="156" t="s">
        <v>483</v>
      </c>
      <c r="B390" s="154" t="s">
        <v>348</v>
      </c>
      <c r="C390" s="156" t="s">
        <v>491</v>
      </c>
      <c r="D390" s="156" t="s">
        <v>485</v>
      </c>
      <c r="E390" s="156"/>
      <c r="F390" s="156"/>
      <c r="G390" s="262">
        <f>G391+G396+G402+G405</f>
        <v>3490.276</v>
      </c>
      <c r="H390" s="262">
        <f>H391+H396+H402+H405</f>
        <v>3490.276</v>
      </c>
      <c r="I390" s="262">
        <f>I391+I396+I402+I405</f>
        <v>3356.276</v>
      </c>
    </row>
    <row r="391" spans="1:9" ht="42.75">
      <c r="A391" s="181" t="s">
        <v>89</v>
      </c>
      <c r="B391" s="80" t="s">
        <v>348</v>
      </c>
      <c r="C391" s="81" t="s">
        <v>491</v>
      </c>
      <c r="D391" s="81" t="s">
        <v>485</v>
      </c>
      <c r="E391" s="81" t="s">
        <v>174</v>
      </c>
      <c r="F391" s="50"/>
      <c r="G391" s="355">
        <f>G392</f>
        <v>1262</v>
      </c>
      <c r="H391" s="355">
        <f>H392</f>
        <v>1262</v>
      </c>
      <c r="I391" s="355">
        <f>I392</f>
        <v>1262</v>
      </c>
    </row>
    <row r="392" spans="1:9" ht="40.5">
      <c r="A392" s="80" t="s">
        <v>162</v>
      </c>
      <c r="B392" s="80" t="s">
        <v>348</v>
      </c>
      <c r="C392" s="80" t="s">
        <v>491</v>
      </c>
      <c r="D392" s="80" t="s">
        <v>485</v>
      </c>
      <c r="E392" s="80" t="s">
        <v>175</v>
      </c>
      <c r="F392" s="17"/>
      <c r="G392" s="356">
        <f>G393+G394+G395</f>
        <v>1262</v>
      </c>
      <c r="H392" s="356">
        <f>H393+H394+H395</f>
        <v>1262</v>
      </c>
      <c r="I392" s="356">
        <f>I393+I394+I395</f>
        <v>1262</v>
      </c>
    </row>
    <row r="393" spans="1:9" ht="68.25">
      <c r="A393" s="222" t="s">
        <v>546</v>
      </c>
      <c r="B393" s="80" t="s">
        <v>348</v>
      </c>
      <c r="C393" s="80" t="s">
        <v>491</v>
      </c>
      <c r="D393" s="80" t="s">
        <v>485</v>
      </c>
      <c r="E393" s="80" t="s">
        <v>175</v>
      </c>
      <c r="F393" s="17" t="s">
        <v>354</v>
      </c>
      <c r="G393" s="356">
        <v>1214</v>
      </c>
      <c r="H393" s="356">
        <v>1214</v>
      </c>
      <c r="I393" s="356">
        <v>1214</v>
      </c>
    </row>
    <row r="394" spans="1:9" ht="27">
      <c r="A394" s="164" t="s">
        <v>364</v>
      </c>
      <c r="B394" s="80" t="s">
        <v>348</v>
      </c>
      <c r="C394" s="80" t="s">
        <v>491</v>
      </c>
      <c r="D394" s="80" t="s">
        <v>485</v>
      </c>
      <c r="E394" s="80" t="s">
        <v>175</v>
      </c>
      <c r="F394" s="80" t="s">
        <v>454</v>
      </c>
      <c r="G394" s="356">
        <v>35</v>
      </c>
      <c r="H394" s="356">
        <v>35</v>
      </c>
      <c r="I394" s="356">
        <v>35</v>
      </c>
    </row>
    <row r="395" spans="1:9" ht="15">
      <c r="A395" s="85" t="s">
        <v>352</v>
      </c>
      <c r="B395" s="80" t="s">
        <v>348</v>
      </c>
      <c r="C395" s="80" t="s">
        <v>491</v>
      </c>
      <c r="D395" s="80" t="s">
        <v>485</v>
      </c>
      <c r="E395" s="80" t="s">
        <v>175</v>
      </c>
      <c r="F395" s="80" t="s">
        <v>353</v>
      </c>
      <c r="G395" s="356">
        <v>13</v>
      </c>
      <c r="H395" s="356">
        <v>13</v>
      </c>
      <c r="I395" s="356">
        <v>13</v>
      </c>
    </row>
    <row r="396" spans="1:9" ht="57">
      <c r="A396" s="264" t="s">
        <v>56</v>
      </c>
      <c r="B396" s="80" t="s">
        <v>348</v>
      </c>
      <c r="C396" s="80" t="s">
        <v>491</v>
      </c>
      <c r="D396" s="80" t="s">
        <v>485</v>
      </c>
      <c r="E396" s="81" t="s">
        <v>53</v>
      </c>
      <c r="F396" s="81"/>
      <c r="G396" s="355">
        <f aca="true" t="shared" si="60" ref="G396:I397">G397</f>
        <v>2070</v>
      </c>
      <c r="H396" s="355">
        <f t="shared" si="60"/>
        <v>2070</v>
      </c>
      <c r="I396" s="355">
        <f t="shared" si="60"/>
        <v>2070</v>
      </c>
    </row>
    <row r="397" spans="1:9" ht="42.75">
      <c r="A397" s="181" t="s">
        <v>108</v>
      </c>
      <c r="B397" s="80" t="s">
        <v>348</v>
      </c>
      <c r="C397" s="80" t="s">
        <v>491</v>
      </c>
      <c r="D397" s="80" t="s">
        <v>485</v>
      </c>
      <c r="E397" s="80" t="s">
        <v>54</v>
      </c>
      <c r="F397" s="80"/>
      <c r="G397" s="356">
        <f t="shared" si="60"/>
        <v>2070</v>
      </c>
      <c r="H397" s="356">
        <f t="shared" si="60"/>
        <v>2070</v>
      </c>
      <c r="I397" s="356">
        <f t="shared" si="60"/>
        <v>2070</v>
      </c>
    </row>
    <row r="398" spans="1:9" ht="40.5">
      <c r="A398" s="80" t="s">
        <v>103</v>
      </c>
      <c r="B398" s="80" t="s">
        <v>348</v>
      </c>
      <c r="C398" s="80" t="s">
        <v>491</v>
      </c>
      <c r="D398" s="80" t="s">
        <v>485</v>
      </c>
      <c r="E398" s="80" t="s">
        <v>55</v>
      </c>
      <c r="F398" s="80"/>
      <c r="G398" s="356">
        <f>G399+G400+G401</f>
        <v>2070</v>
      </c>
      <c r="H398" s="356">
        <f>H399+H400+H401</f>
        <v>2070</v>
      </c>
      <c r="I398" s="356">
        <f>I399+I400+I401</f>
        <v>2070</v>
      </c>
    </row>
    <row r="399" spans="1:9" ht="67.5">
      <c r="A399" s="80" t="s">
        <v>395</v>
      </c>
      <c r="B399" s="80" t="s">
        <v>348</v>
      </c>
      <c r="C399" s="80" t="s">
        <v>491</v>
      </c>
      <c r="D399" s="80" t="s">
        <v>485</v>
      </c>
      <c r="E399" s="80" t="s">
        <v>55</v>
      </c>
      <c r="F399" s="80" t="s">
        <v>354</v>
      </c>
      <c r="G399" s="357">
        <v>2050</v>
      </c>
      <c r="H399" s="357">
        <v>2050</v>
      </c>
      <c r="I399" s="357">
        <v>2050</v>
      </c>
    </row>
    <row r="400" spans="1:9" ht="27">
      <c r="A400" s="164" t="s">
        <v>453</v>
      </c>
      <c r="B400" s="80" t="s">
        <v>348</v>
      </c>
      <c r="C400" s="80" t="s">
        <v>491</v>
      </c>
      <c r="D400" s="80" t="s">
        <v>485</v>
      </c>
      <c r="E400" s="80" t="s">
        <v>55</v>
      </c>
      <c r="F400" s="80" t="s">
        <v>454</v>
      </c>
      <c r="G400" s="357">
        <v>20</v>
      </c>
      <c r="H400" s="357">
        <v>20</v>
      </c>
      <c r="I400" s="357">
        <v>20</v>
      </c>
    </row>
    <row r="401" spans="1:9" ht="15">
      <c r="A401" s="80" t="s">
        <v>352</v>
      </c>
      <c r="B401" s="80" t="s">
        <v>348</v>
      </c>
      <c r="C401" s="80" t="s">
        <v>491</v>
      </c>
      <c r="D401" s="80" t="s">
        <v>485</v>
      </c>
      <c r="E401" s="80" t="s">
        <v>55</v>
      </c>
      <c r="F401" s="80" t="s">
        <v>353</v>
      </c>
      <c r="G401" s="357"/>
      <c r="H401" s="357"/>
      <c r="I401" s="357"/>
    </row>
    <row r="402" spans="1:9" ht="42.75">
      <c r="A402" s="53" t="s">
        <v>355</v>
      </c>
      <c r="B402" s="80" t="s">
        <v>348</v>
      </c>
      <c r="C402" s="81" t="s">
        <v>491</v>
      </c>
      <c r="D402" s="81" t="s">
        <v>485</v>
      </c>
      <c r="E402" s="81" t="s">
        <v>321</v>
      </c>
      <c r="F402" s="81"/>
      <c r="G402" s="377">
        <f aca="true" t="shared" si="61" ref="G402:I403">G403</f>
        <v>134</v>
      </c>
      <c r="H402" s="377">
        <f t="shared" si="61"/>
        <v>134</v>
      </c>
      <c r="I402" s="377">
        <f t="shared" si="61"/>
        <v>0</v>
      </c>
    </row>
    <row r="403" spans="1:9" ht="40.5">
      <c r="A403" s="80" t="s">
        <v>162</v>
      </c>
      <c r="B403" s="80" t="s">
        <v>348</v>
      </c>
      <c r="C403" s="81" t="s">
        <v>491</v>
      </c>
      <c r="D403" s="81" t="s">
        <v>485</v>
      </c>
      <c r="E403" s="85" t="s">
        <v>164</v>
      </c>
      <c r="F403" s="80"/>
      <c r="G403" s="356">
        <f t="shared" si="61"/>
        <v>134</v>
      </c>
      <c r="H403" s="356">
        <f t="shared" si="61"/>
        <v>134</v>
      </c>
      <c r="I403" s="356">
        <f t="shared" si="61"/>
        <v>0</v>
      </c>
    </row>
    <row r="404" spans="1:9" ht="27">
      <c r="A404" s="164" t="s">
        <v>453</v>
      </c>
      <c r="B404" s="80" t="s">
        <v>348</v>
      </c>
      <c r="C404" s="80" t="s">
        <v>491</v>
      </c>
      <c r="D404" s="80" t="s">
        <v>485</v>
      </c>
      <c r="E404" s="85" t="s">
        <v>164</v>
      </c>
      <c r="F404" s="80" t="s">
        <v>454</v>
      </c>
      <c r="G404" s="349">
        <v>134</v>
      </c>
      <c r="H404" s="349">
        <v>134</v>
      </c>
      <c r="I404" s="357"/>
    </row>
    <row r="405" spans="1:9" ht="42.75">
      <c r="A405" s="158" t="s">
        <v>109</v>
      </c>
      <c r="B405" s="80" t="s">
        <v>348</v>
      </c>
      <c r="C405" s="81" t="s">
        <v>491</v>
      </c>
      <c r="D405" s="81" t="s">
        <v>485</v>
      </c>
      <c r="E405" s="81" t="s">
        <v>321</v>
      </c>
      <c r="F405" s="81"/>
      <c r="G405" s="355">
        <f aca="true" t="shared" si="62" ref="G405:I407">G406</f>
        <v>24.276</v>
      </c>
      <c r="H405" s="355">
        <f t="shared" si="62"/>
        <v>24.276</v>
      </c>
      <c r="I405" s="355">
        <f t="shared" si="62"/>
        <v>24.276</v>
      </c>
    </row>
    <row r="406" spans="1:9" ht="81.75">
      <c r="A406" s="56" t="s">
        <v>192</v>
      </c>
      <c r="B406" s="80" t="s">
        <v>348</v>
      </c>
      <c r="C406" s="80" t="s">
        <v>491</v>
      </c>
      <c r="D406" s="80" t="s">
        <v>485</v>
      </c>
      <c r="E406" s="80" t="s">
        <v>193</v>
      </c>
      <c r="F406" s="80"/>
      <c r="G406" s="356">
        <f t="shared" si="62"/>
        <v>24.276</v>
      </c>
      <c r="H406" s="356">
        <f t="shared" si="62"/>
        <v>24.276</v>
      </c>
      <c r="I406" s="356">
        <f t="shared" si="62"/>
        <v>24.276</v>
      </c>
    </row>
    <row r="407" spans="1:9" ht="95.25">
      <c r="A407" s="56" t="s">
        <v>199</v>
      </c>
      <c r="B407" s="80" t="s">
        <v>348</v>
      </c>
      <c r="C407" s="80" t="s">
        <v>491</v>
      </c>
      <c r="D407" s="80" t="s">
        <v>485</v>
      </c>
      <c r="E407" s="56" t="s">
        <v>200</v>
      </c>
      <c r="F407" s="81"/>
      <c r="G407" s="355">
        <f t="shared" si="62"/>
        <v>24.276</v>
      </c>
      <c r="H407" s="355">
        <f t="shared" si="62"/>
        <v>24.276</v>
      </c>
      <c r="I407" s="355">
        <f t="shared" si="62"/>
        <v>24.276</v>
      </c>
    </row>
    <row r="408" spans="1:9" ht="67.5">
      <c r="A408" s="80" t="s">
        <v>395</v>
      </c>
      <c r="B408" s="80" t="s">
        <v>348</v>
      </c>
      <c r="C408" s="80" t="s">
        <v>491</v>
      </c>
      <c r="D408" s="80" t="s">
        <v>485</v>
      </c>
      <c r="E408" s="80" t="s">
        <v>200</v>
      </c>
      <c r="F408" s="80" t="s">
        <v>354</v>
      </c>
      <c r="G408" s="357">
        <v>24.276</v>
      </c>
      <c r="H408" s="357">
        <v>24.276</v>
      </c>
      <c r="I408" s="357">
        <v>24.276</v>
      </c>
    </row>
    <row r="409" spans="1:9" ht="15">
      <c r="A409" s="203" t="s">
        <v>497</v>
      </c>
      <c r="B409" s="80" t="s">
        <v>348</v>
      </c>
      <c r="C409" s="188">
        <v>10</v>
      </c>
      <c r="D409" s="183"/>
      <c r="E409" s="183"/>
      <c r="F409" s="183"/>
      <c r="G409" s="191">
        <f>G410</f>
        <v>1173.553</v>
      </c>
      <c r="H409" s="191">
        <f>H410</f>
        <v>1173.553</v>
      </c>
      <c r="I409" s="191">
        <f>I410</f>
        <v>1173.553</v>
      </c>
    </row>
    <row r="410" spans="1:9" ht="27">
      <c r="A410" s="225" t="s">
        <v>500</v>
      </c>
      <c r="B410" s="80" t="s">
        <v>348</v>
      </c>
      <c r="C410" s="183">
        <v>10</v>
      </c>
      <c r="D410" s="183" t="s">
        <v>484</v>
      </c>
      <c r="E410" s="183"/>
      <c r="F410" s="183"/>
      <c r="G410" s="151">
        <f>G411+G415</f>
        <v>1173.553</v>
      </c>
      <c r="H410" s="151">
        <f>H411+H415</f>
        <v>1173.553</v>
      </c>
      <c r="I410" s="151">
        <f>I411+I415</f>
        <v>1173.553</v>
      </c>
    </row>
    <row r="411" spans="1:9" ht="42.75">
      <c r="A411" s="158" t="s">
        <v>184</v>
      </c>
      <c r="B411" s="80" t="s">
        <v>348</v>
      </c>
      <c r="C411" s="81">
        <v>10</v>
      </c>
      <c r="D411" s="81" t="s">
        <v>484</v>
      </c>
      <c r="E411" s="57" t="s">
        <v>185</v>
      </c>
      <c r="F411" s="57"/>
      <c r="G411" s="363">
        <f aca="true" t="shared" si="63" ref="G411:I412">G412</f>
        <v>90</v>
      </c>
      <c r="H411" s="363">
        <f t="shared" si="63"/>
        <v>90</v>
      </c>
      <c r="I411" s="363">
        <f t="shared" si="63"/>
        <v>90</v>
      </c>
    </row>
    <row r="412" spans="1:9" ht="68.25">
      <c r="A412" s="56" t="s">
        <v>186</v>
      </c>
      <c r="B412" s="80" t="s">
        <v>348</v>
      </c>
      <c r="C412" s="80">
        <v>10</v>
      </c>
      <c r="D412" s="80" t="s">
        <v>484</v>
      </c>
      <c r="E412" s="85" t="s">
        <v>187</v>
      </c>
      <c r="F412" s="85"/>
      <c r="G412" s="364">
        <f t="shared" si="63"/>
        <v>90</v>
      </c>
      <c r="H412" s="364">
        <f t="shared" si="63"/>
        <v>90</v>
      </c>
      <c r="I412" s="364">
        <f t="shared" si="63"/>
        <v>90</v>
      </c>
    </row>
    <row r="413" spans="1:9" ht="135.75">
      <c r="A413" s="56" t="s">
        <v>113</v>
      </c>
      <c r="B413" s="80" t="s">
        <v>348</v>
      </c>
      <c r="C413" s="80">
        <v>10</v>
      </c>
      <c r="D413" s="80" t="s">
        <v>484</v>
      </c>
      <c r="E413" s="56" t="s">
        <v>114</v>
      </c>
      <c r="F413" s="80"/>
      <c r="G413" s="356">
        <v>90</v>
      </c>
      <c r="H413" s="356">
        <v>90</v>
      </c>
      <c r="I413" s="356">
        <v>90</v>
      </c>
    </row>
    <row r="414" spans="1:9" ht="27">
      <c r="A414" s="80" t="s">
        <v>543</v>
      </c>
      <c r="B414" s="80" t="s">
        <v>348</v>
      </c>
      <c r="C414" s="80" t="s">
        <v>350</v>
      </c>
      <c r="D414" s="80" t="s">
        <v>484</v>
      </c>
      <c r="E414" s="80" t="s">
        <v>114</v>
      </c>
      <c r="F414" s="80" t="s">
        <v>351</v>
      </c>
      <c r="G414" s="357">
        <v>8147.333</v>
      </c>
      <c r="H414" s="357">
        <v>8554.702</v>
      </c>
      <c r="I414" s="357">
        <v>8982.449</v>
      </c>
    </row>
    <row r="415" spans="1:9" ht="42.75">
      <c r="A415" s="265" t="s">
        <v>109</v>
      </c>
      <c r="B415" s="80" t="s">
        <v>348</v>
      </c>
      <c r="C415" s="265" t="s">
        <v>350</v>
      </c>
      <c r="D415" s="265" t="s">
        <v>484</v>
      </c>
      <c r="E415" s="265" t="s">
        <v>321</v>
      </c>
      <c r="F415" s="219"/>
      <c r="G415" s="392">
        <f aca="true" t="shared" si="64" ref="G415:I417">G416</f>
        <v>1083.553</v>
      </c>
      <c r="H415" s="392">
        <f t="shared" si="64"/>
        <v>1083.553</v>
      </c>
      <c r="I415" s="392">
        <f t="shared" si="64"/>
        <v>1083.553</v>
      </c>
    </row>
    <row r="416" spans="1:9" ht="81.75">
      <c r="A416" s="94" t="s">
        <v>192</v>
      </c>
      <c r="B416" s="80" t="s">
        <v>348</v>
      </c>
      <c r="C416" s="94" t="s">
        <v>350</v>
      </c>
      <c r="D416" s="94" t="s">
        <v>484</v>
      </c>
      <c r="E416" s="94" t="s">
        <v>193</v>
      </c>
      <c r="F416" s="76"/>
      <c r="G416" s="381">
        <f t="shared" si="64"/>
        <v>1083.553</v>
      </c>
      <c r="H416" s="381">
        <f t="shared" si="64"/>
        <v>1083.553</v>
      </c>
      <c r="I416" s="381">
        <f t="shared" si="64"/>
        <v>1083.553</v>
      </c>
    </row>
    <row r="417" spans="1:9" ht="81.75">
      <c r="A417" s="94" t="s">
        <v>271</v>
      </c>
      <c r="B417" s="80" t="s">
        <v>348</v>
      </c>
      <c r="C417" s="94" t="s">
        <v>350</v>
      </c>
      <c r="D417" s="94" t="s">
        <v>484</v>
      </c>
      <c r="E417" s="94" t="s">
        <v>272</v>
      </c>
      <c r="F417" s="76"/>
      <c r="G417" s="381">
        <f t="shared" si="64"/>
        <v>1083.553</v>
      </c>
      <c r="H417" s="381">
        <f t="shared" si="64"/>
        <v>1083.553</v>
      </c>
      <c r="I417" s="381">
        <f t="shared" si="64"/>
        <v>1083.553</v>
      </c>
    </row>
    <row r="418" spans="1:9" ht="27.75">
      <c r="A418" s="94" t="s">
        <v>363</v>
      </c>
      <c r="B418" s="80" t="s">
        <v>348</v>
      </c>
      <c r="C418" s="76" t="s">
        <v>350</v>
      </c>
      <c r="D418" s="76" t="s">
        <v>484</v>
      </c>
      <c r="E418" s="94" t="s">
        <v>272</v>
      </c>
      <c r="F418" s="76" t="s">
        <v>351</v>
      </c>
      <c r="G418" s="357">
        <v>1083.553</v>
      </c>
      <c r="H418" s="357">
        <v>1083.553</v>
      </c>
      <c r="I418" s="357">
        <v>1083.553</v>
      </c>
    </row>
    <row r="419" spans="1:9" ht="27">
      <c r="A419" s="188" t="s">
        <v>519</v>
      </c>
      <c r="B419" s="267" t="s">
        <v>348</v>
      </c>
      <c r="C419" s="188" t="s">
        <v>349</v>
      </c>
      <c r="D419" s="17"/>
      <c r="E419" s="17"/>
      <c r="F419" s="17"/>
      <c r="G419" s="237">
        <f aca="true" t="shared" si="65" ref="G419:I422">G420</f>
        <v>300</v>
      </c>
      <c r="H419" s="237">
        <f t="shared" si="65"/>
        <v>300</v>
      </c>
      <c r="I419" s="237">
        <f t="shared" si="65"/>
        <v>0</v>
      </c>
    </row>
    <row r="420" spans="1:9" ht="15">
      <c r="A420" s="81" t="s">
        <v>520</v>
      </c>
      <c r="B420" s="156" t="s">
        <v>348</v>
      </c>
      <c r="C420" s="156">
        <v>11</v>
      </c>
      <c r="D420" s="156" t="s">
        <v>541</v>
      </c>
      <c r="E420" s="156"/>
      <c r="F420" s="80"/>
      <c r="G420" s="151">
        <f t="shared" si="65"/>
        <v>300</v>
      </c>
      <c r="H420" s="151">
        <f t="shared" si="65"/>
        <v>300</v>
      </c>
      <c r="I420" s="151">
        <f t="shared" si="65"/>
        <v>0</v>
      </c>
    </row>
    <row r="421" spans="1:9" ht="67.5">
      <c r="A421" s="55" t="s">
        <v>593</v>
      </c>
      <c r="B421" s="55" t="s">
        <v>348</v>
      </c>
      <c r="C421" s="55">
        <v>11</v>
      </c>
      <c r="D421" s="55" t="s">
        <v>541</v>
      </c>
      <c r="E421" s="55" t="s">
        <v>183</v>
      </c>
      <c r="F421" s="55"/>
      <c r="G421" s="360">
        <f t="shared" si="65"/>
        <v>300</v>
      </c>
      <c r="H421" s="360">
        <f t="shared" si="65"/>
        <v>300</v>
      </c>
      <c r="I421" s="360">
        <f t="shared" si="65"/>
        <v>0</v>
      </c>
    </row>
    <row r="422" spans="1:9" ht="81">
      <c r="A422" s="80" t="s">
        <v>177</v>
      </c>
      <c r="B422" s="80" t="s">
        <v>348</v>
      </c>
      <c r="C422" s="80" t="s">
        <v>349</v>
      </c>
      <c r="D422" s="80" t="s">
        <v>541</v>
      </c>
      <c r="E422" s="80" t="s">
        <v>178</v>
      </c>
      <c r="F422" s="80"/>
      <c r="G422" s="356">
        <f t="shared" si="65"/>
        <v>300</v>
      </c>
      <c r="H422" s="356">
        <f t="shared" si="65"/>
        <v>300</v>
      </c>
      <c r="I422" s="356">
        <f t="shared" si="65"/>
        <v>0</v>
      </c>
    </row>
    <row r="423" spans="1:9" ht="27">
      <c r="A423" s="80" t="s">
        <v>453</v>
      </c>
      <c r="B423" s="80" t="s">
        <v>348</v>
      </c>
      <c r="C423" s="80" t="s">
        <v>349</v>
      </c>
      <c r="D423" s="80" t="s">
        <v>541</v>
      </c>
      <c r="E423" s="80" t="s">
        <v>178</v>
      </c>
      <c r="F423" s="80" t="s">
        <v>454</v>
      </c>
      <c r="G423" s="357">
        <v>300</v>
      </c>
      <c r="H423" s="357">
        <v>300</v>
      </c>
      <c r="I423" s="357"/>
    </row>
    <row r="424" spans="1:9" ht="15">
      <c r="A424" s="268" t="s">
        <v>377</v>
      </c>
      <c r="B424" s="269"/>
      <c r="C424" s="269"/>
      <c r="D424" s="269"/>
      <c r="E424" s="269"/>
      <c r="F424" s="269"/>
      <c r="G424" s="173">
        <f>G11+G159+G234+G330</f>
        <v>319945.68299999996</v>
      </c>
      <c r="H424" s="173">
        <f>H11+H159+H234+H330</f>
        <v>318585.14</v>
      </c>
      <c r="I424" s="173">
        <f>I11+I159+I234+I330</f>
        <v>325855.43200000003</v>
      </c>
    </row>
  </sheetData>
  <mergeCells count="13">
    <mergeCell ref="G8:G9"/>
    <mergeCell ref="H8:H9"/>
    <mergeCell ref="I8:I9"/>
    <mergeCell ref="A8:A9"/>
    <mergeCell ref="B8:B9"/>
    <mergeCell ref="C8:C9"/>
    <mergeCell ref="D8:D9"/>
    <mergeCell ref="E8:E9"/>
    <mergeCell ref="F8:F9"/>
    <mergeCell ref="A2:F2"/>
    <mergeCell ref="A3:F3"/>
    <mergeCell ref="A4:F4"/>
    <mergeCell ref="A5:I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57"/>
  <sheetViews>
    <sheetView workbookViewId="0" topLeftCell="A33">
      <selection activeCell="A13" sqref="A13"/>
    </sheetView>
  </sheetViews>
  <sheetFormatPr defaultColWidth="9.140625" defaultRowHeight="15"/>
  <cols>
    <col min="1" max="1" width="45.57421875" style="0" customWidth="1"/>
    <col min="2" max="2" width="9.140625" style="0" hidden="1" customWidth="1"/>
    <col min="3" max="3" width="6.421875" style="0" customWidth="1"/>
    <col min="4" max="4" width="5.140625" style="0" customWidth="1"/>
    <col min="5" max="5" width="12.28125" style="0" hidden="1" customWidth="1"/>
    <col min="6" max="6" width="6.00390625" style="0" hidden="1" customWidth="1"/>
    <col min="7" max="7" width="13.140625" style="0" hidden="1" customWidth="1"/>
    <col min="8" max="8" width="12.57421875" style="0" customWidth="1"/>
    <col min="9" max="9" width="12.7109375" style="0" customWidth="1"/>
    <col min="10" max="10" width="12.421875" style="0" customWidth="1"/>
  </cols>
  <sheetData>
    <row r="2" spans="1:10" ht="15">
      <c r="A2" s="404" t="s">
        <v>547</v>
      </c>
      <c r="B2" s="404"/>
      <c r="C2" s="404"/>
      <c r="D2" s="404"/>
      <c r="E2" s="404"/>
      <c r="F2" s="404"/>
      <c r="G2" s="404"/>
      <c r="H2" s="404"/>
      <c r="I2" s="404"/>
      <c r="J2" s="404"/>
    </row>
    <row r="3" spans="1:10" ht="15" customHeight="1">
      <c r="A3" s="405" t="s">
        <v>112</v>
      </c>
      <c r="B3" s="405"/>
      <c r="C3" s="405"/>
      <c r="D3" s="405"/>
      <c r="E3" s="405"/>
      <c r="F3" s="405"/>
      <c r="G3" s="405"/>
      <c r="H3" s="405"/>
      <c r="I3" s="405"/>
      <c r="J3" s="405"/>
    </row>
    <row r="4" spans="1:10" ht="15" customHeight="1">
      <c r="A4" s="405" t="s">
        <v>118</v>
      </c>
      <c r="B4" s="405"/>
      <c r="C4" s="405"/>
      <c r="D4" s="405"/>
      <c r="E4" s="405"/>
      <c r="F4" s="405"/>
      <c r="G4" s="405"/>
      <c r="H4" s="405"/>
      <c r="I4" s="405"/>
      <c r="J4" s="405"/>
    </row>
    <row r="5" spans="1:10" ht="36.75" customHeight="1">
      <c r="A5" s="438" t="s">
        <v>218</v>
      </c>
      <c r="B5" s="438"/>
      <c r="C5" s="438"/>
      <c r="D5" s="438"/>
      <c r="E5" s="438"/>
      <c r="F5" s="438"/>
      <c r="G5" s="438"/>
      <c r="H5" s="438"/>
      <c r="I5" s="438"/>
      <c r="J5" s="438"/>
    </row>
    <row r="6" spans="1:7" ht="15.75">
      <c r="A6" s="432"/>
      <c r="B6" s="432"/>
      <c r="C6" s="432"/>
      <c r="D6" s="432"/>
      <c r="E6" s="432"/>
      <c r="F6" s="432"/>
      <c r="G6" s="432"/>
    </row>
    <row r="7" ht="15.75">
      <c r="A7" s="1" t="s">
        <v>536</v>
      </c>
    </row>
    <row r="8" spans="1:10" ht="15">
      <c r="A8" s="433" t="s">
        <v>495</v>
      </c>
      <c r="B8" s="434" t="s">
        <v>537</v>
      </c>
      <c r="C8" s="434" t="s">
        <v>252</v>
      </c>
      <c r="D8" s="434" t="s">
        <v>253</v>
      </c>
      <c r="E8" s="434" t="s">
        <v>254</v>
      </c>
      <c r="F8" s="434" t="s">
        <v>255</v>
      </c>
      <c r="G8" s="435">
        <v>2014</v>
      </c>
      <c r="H8" s="430">
        <v>2014</v>
      </c>
      <c r="I8" s="430">
        <v>2015</v>
      </c>
      <c r="J8" s="430">
        <v>2016</v>
      </c>
    </row>
    <row r="9" spans="1:10" ht="15">
      <c r="A9" s="433"/>
      <c r="B9" s="434"/>
      <c r="C9" s="434"/>
      <c r="D9" s="434"/>
      <c r="E9" s="434"/>
      <c r="F9" s="434"/>
      <c r="G9" s="435"/>
      <c r="H9" s="431"/>
      <c r="I9" s="431"/>
      <c r="J9" s="431"/>
    </row>
    <row r="10" spans="1:10" ht="15">
      <c r="A10" s="2">
        <v>1</v>
      </c>
      <c r="B10" s="2">
        <v>2</v>
      </c>
      <c r="C10" s="2">
        <v>2</v>
      </c>
      <c r="D10" s="2">
        <v>3</v>
      </c>
      <c r="E10" s="2">
        <v>4</v>
      </c>
      <c r="F10" s="2">
        <v>5</v>
      </c>
      <c r="G10" s="5">
        <v>6</v>
      </c>
      <c r="H10" s="3"/>
      <c r="I10" s="3"/>
      <c r="J10" s="3"/>
    </row>
    <row r="11" spans="1:10" ht="15">
      <c r="A11" s="285" t="s">
        <v>256</v>
      </c>
      <c r="B11" s="285"/>
      <c r="C11" s="285"/>
      <c r="D11" s="285"/>
      <c r="E11" s="285"/>
      <c r="F11" s="285"/>
      <c r="G11" s="287">
        <f>G12+G141+G154+G164+G263+G311+G346+G351</f>
        <v>109034.084</v>
      </c>
      <c r="H11" s="287">
        <f>H12+H141+H154+H164+H263+H311+H346+H351</f>
        <v>319945.68299999996</v>
      </c>
      <c r="I11" s="287">
        <f>I12+I141+I154+I164+I263+I311+I346+I351+I357</f>
        <v>318623.465</v>
      </c>
      <c r="J11" s="287">
        <f>J12+J141+J154+J164+J263+J311+J346+J351+J357</f>
        <v>325893.757</v>
      </c>
    </row>
    <row r="12" spans="1:10" ht="20.25" customHeight="1">
      <c r="A12" s="156" t="s">
        <v>257</v>
      </c>
      <c r="B12" s="156" t="s">
        <v>496</v>
      </c>
      <c r="C12" s="156" t="s">
        <v>540</v>
      </c>
      <c r="D12" s="156"/>
      <c r="E12" s="156"/>
      <c r="F12" s="156"/>
      <c r="G12" s="157">
        <f>G13+G18+G33+G76+G86+G91</f>
        <v>32408.884000000002</v>
      </c>
      <c r="H12" s="157">
        <f>H13+H18+H33+H76+H86+H91+H71</f>
        <v>36224.697</v>
      </c>
      <c r="I12" s="157">
        <f>I13+I18+I33+I76+I86+I91+I71</f>
        <v>32631.327</v>
      </c>
      <c r="J12" s="157">
        <f>J13+J18+J33+J76+J86+J91+J71</f>
        <v>32143.423000000003</v>
      </c>
    </row>
    <row r="13" spans="1:10" ht="42" customHeight="1">
      <c r="A13" s="101" t="s">
        <v>258</v>
      </c>
      <c r="B13" s="101" t="s">
        <v>496</v>
      </c>
      <c r="C13" s="101" t="s">
        <v>540</v>
      </c>
      <c r="D13" s="101" t="s">
        <v>541</v>
      </c>
      <c r="E13" s="101"/>
      <c r="F13" s="101"/>
      <c r="G13" s="281">
        <f aca="true" t="shared" si="0" ref="G13:J16">G14</f>
        <v>1100</v>
      </c>
      <c r="H13" s="281">
        <f t="shared" si="0"/>
        <v>1100</v>
      </c>
      <c r="I13" s="281">
        <f t="shared" si="0"/>
        <v>1100</v>
      </c>
      <c r="J13" s="281">
        <f t="shared" si="0"/>
        <v>1100</v>
      </c>
    </row>
    <row r="14" spans="1:10" ht="42.75" hidden="1">
      <c r="A14" s="57" t="s">
        <v>380</v>
      </c>
      <c r="B14" s="57" t="s">
        <v>496</v>
      </c>
      <c r="C14" s="57" t="s">
        <v>540</v>
      </c>
      <c r="D14" s="57" t="s">
        <v>541</v>
      </c>
      <c r="E14" s="57" t="s">
        <v>296</v>
      </c>
      <c r="F14" s="57"/>
      <c r="G14" s="102">
        <f t="shared" si="0"/>
        <v>1100</v>
      </c>
      <c r="H14" s="102">
        <f t="shared" si="0"/>
        <v>1100</v>
      </c>
      <c r="I14" s="102">
        <f t="shared" si="0"/>
        <v>1100</v>
      </c>
      <c r="J14" s="102">
        <f t="shared" si="0"/>
        <v>1100</v>
      </c>
    </row>
    <row r="15" spans="1:10" ht="15" hidden="1">
      <c r="A15" s="156" t="s">
        <v>267</v>
      </c>
      <c r="B15" s="156" t="s">
        <v>496</v>
      </c>
      <c r="C15" s="156" t="s">
        <v>540</v>
      </c>
      <c r="D15" s="156" t="s">
        <v>541</v>
      </c>
      <c r="E15" s="156" t="s">
        <v>297</v>
      </c>
      <c r="F15" s="156"/>
      <c r="G15" s="157">
        <f>G16</f>
        <v>1100</v>
      </c>
      <c r="H15" s="157">
        <f t="shared" si="0"/>
        <v>1100</v>
      </c>
      <c r="I15" s="157">
        <f t="shared" si="0"/>
        <v>1100</v>
      </c>
      <c r="J15" s="157">
        <f t="shared" si="0"/>
        <v>1100</v>
      </c>
    </row>
    <row r="16" spans="1:10" ht="27" hidden="1">
      <c r="A16" s="156" t="s">
        <v>101</v>
      </c>
      <c r="B16" s="156" t="s">
        <v>496</v>
      </c>
      <c r="C16" s="156" t="s">
        <v>540</v>
      </c>
      <c r="D16" s="156" t="s">
        <v>541</v>
      </c>
      <c r="E16" s="156" t="s">
        <v>119</v>
      </c>
      <c r="F16" s="156"/>
      <c r="G16" s="157">
        <f>G17</f>
        <v>1100</v>
      </c>
      <c r="H16" s="157">
        <f t="shared" si="0"/>
        <v>1100</v>
      </c>
      <c r="I16" s="157">
        <f t="shared" si="0"/>
        <v>1100</v>
      </c>
      <c r="J16" s="157">
        <f t="shared" si="0"/>
        <v>1100</v>
      </c>
    </row>
    <row r="17" spans="1:10" ht="54" hidden="1">
      <c r="A17" s="156" t="s">
        <v>395</v>
      </c>
      <c r="B17" s="156" t="s">
        <v>496</v>
      </c>
      <c r="C17" s="156" t="s">
        <v>540</v>
      </c>
      <c r="D17" s="156" t="s">
        <v>541</v>
      </c>
      <c r="E17" s="156" t="s">
        <v>119</v>
      </c>
      <c r="F17" s="156" t="s">
        <v>354</v>
      </c>
      <c r="G17" s="157">
        <v>1100</v>
      </c>
      <c r="H17" s="157">
        <v>1100</v>
      </c>
      <c r="I17" s="157">
        <v>1100</v>
      </c>
      <c r="J17" s="157">
        <v>1100</v>
      </c>
    </row>
    <row r="18" spans="1:10" ht="54" customHeight="1">
      <c r="A18" s="156" t="s">
        <v>542</v>
      </c>
      <c r="B18" s="156" t="s">
        <v>496</v>
      </c>
      <c r="C18" s="156" t="s">
        <v>540</v>
      </c>
      <c r="D18" s="156" t="s">
        <v>484</v>
      </c>
      <c r="E18" s="156"/>
      <c r="F18" s="156"/>
      <c r="G18" s="157">
        <f>G19+G28</f>
        <v>1589.2</v>
      </c>
      <c r="H18" s="157">
        <f>H19+H28</f>
        <v>1589.2</v>
      </c>
      <c r="I18" s="157">
        <f>I19+I28</f>
        <v>1589.2</v>
      </c>
      <c r="J18" s="157">
        <f>J19+J28</f>
        <v>1589.2</v>
      </c>
    </row>
    <row r="19" spans="1:10" ht="42.75" hidden="1">
      <c r="A19" s="81" t="s">
        <v>382</v>
      </c>
      <c r="B19" s="81" t="s">
        <v>496</v>
      </c>
      <c r="C19" s="81" t="s">
        <v>540</v>
      </c>
      <c r="D19" s="81" t="s">
        <v>484</v>
      </c>
      <c r="E19" s="81" t="s">
        <v>299</v>
      </c>
      <c r="F19" s="81"/>
      <c r="G19" s="82">
        <f>G20+G23</f>
        <v>1390</v>
      </c>
      <c r="H19" s="82">
        <f>H20+H23</f>
        <v>1390</v>
      </c>
      <c r="I19" s="82">
        <f>I20+I23</f>
        <v>1390</v>
      </c>
      <c r="J19" s="82">
        <f>J20+J23</f>
        <v>1390</v>
      </c>
    </row>
    <row r="20" spans="1:10" ht="27" hidden="1">
      <c r="A20" s="156" t="s">
        <v>375</v>
      </c>
      <c r="B20" s="156"/>
      <c r="C20" s="156" t="s">
        <v>540</v>
      </c>
      <c r="D20" s="156" t="s">
        <v>484</v>
      </c>
      <c r="E20" s="156" t="s">
        <v>300</v>
      </c>
      <c r="F20" s="156"/>
      <c r="G20" s="157">
        <f>G21</f>
        <v>456</v>
      </c>
      <c r="H20" s="157">
        <f aca="true" t="shared" si="1" ref="H20:J21">H21</f>
        <v>456</v>
      </c>
      <c r="I20" s="157">
        <f t="shared" si="1"/>
        <v>456</v>
      </c>
      <c r="J20" s="157">
        <f t="shared" si="1"/>
        <v>456</v>
      </c>
    </row>
    <row r="21" spans="1:10" ht="27" hidden="1">
      <c r="A21" s="156" t="s">
        <v>102</v>
      </c>
      <c r="B21" s="156"/>
      <c r="C21" s="156" t="s">
        <v>540</v>
      </c>
      <c r="D21" s="156" t="s">
        <v>484</v>
      </c>
      <c r="E21" s="156" t="s">
        <v>120</v>
      </c>
      <c r="F21" s="156"/>
      <c r="G21" s="157">
        <f>G22</f>
        <v>456</v>
      </c>
      <c r="H21" s="157">
        <f t="shared" si="1"/>
        <v>456</v>
      </c>
      <c r="I21" s="157">
        <f t="shared" si="1"/>
        <v>456</v>
      </c>
      <c r="J21" s="157">
        <f t="shared" si="1"/>
        <v>456</v>
      </c>
    </row>
    <row r="22" spans="1:10" ht="54" hidden="1">
      <c r="A22" s="156" t="s">
        <v>395</v>
      </c>
      <c r="B22" s="156"/>
      <c r="C22" s="156" t="s">
        <v>540</v>
      </c>
      <c r="D22" s="156" t="s">
        <v>484</v>
      </c>
      <c r="E22" s="156" t="s">
        <v>121</v>
      </c>
      <c r="F22" s="156" t="s">
        <v>354</v>
      </c>
      <c r="G22" s="157">
        <v>456</v>
      </c>
      <c r="H22" s="157">
        <v>456</v>
      </c>
      <c r="I22" s="157">
        <v>456</v>
      </c>
      <c r="J22" s="157">
        <v>456</v>
      </c>
    </row>
    <row r="23" spans="1:10" ht="15" hidden="1">
      <c r="A23" s="81" t="s">
        <v>268</v>
      </c>
      <c r="B23" s="81" t="s">
        <v>496</v>
      </c>
      <c r="C23" s="81" t="s">
        <v>540</v>
      </c>
      <c r="D23" s="81" t="s">
        <v>484</v>
      </c>
      <c r="E23" s="81" t="s">
        <v>122</v>
      </c>
      <c r="F23" s="81"/>
      <c r="G23" s="82">
        <f>G24</f>
        <v>934</v>
      </c>
      <c r="H23" s="82">
        <f>H24</f>
        <v>934</v>
      </c>
      <c r="I23" s="82">
        <f>I24</f>
        <v>934</v>
      </c>
      <c r="J23" s="82">
        <f>J24</f>
        <v>934</v>
      </c>
    </row>
    <row r="24" spans="1:10" ht="27" hidden="1">
      <c r="A24" s="156" t="s">
        <v>102</v>
      </c>
      <c r="B24" s="156"/>
      <c r="C24" s="156" t="s">
        <v>540</v>
      </c>
      <c r="D24" s="156" t="s">
        <v>484</v>
      </c>
      <c r="E24" s="156" t="s">
        <v>123</v>
      </c>
      <c r="F24" s="156"/>
      <c r="G24" s="157">
        <f>G25+G26+G27</f>
        <v>934</v>
      </c>
      <c r="H24" s="157">
        <f>H25+H26+H27</f>
        <v>934</v>
      </c>
      <c r="I24" s="157">
        <f>I25+I26+I27</f>
        <v>934</v>
      </c>
      <c r="J24" s="157">
        <f>J25+J26+J27</f>
        <v>934</v>
      </c>
    </row>
    <row r="25" spans="1:10" ht="54" hidden="1">
      <c r="A25" s="156" t="s">
        <v>395</v>
      </c>
      <c r="B25" s="156" t="s">
        <v>496</v>
      </c>
      <c r="C25" s="156" t="s">
        <v>540</v>
      </c>
      <c r="D25" s="156" t="s">
        <v>484</v>
      </c>
      <c r="E25" s="156" t="s">
        <v>123</v>
      </c>
      <c r="F25" s="156" t="s">
        <v>354</v>
      </c>
      <c r="G25" s="157">
        <v>800</v>
      </c>
      <c r="H25" s="157">
        <v>800</v>
      </c>
      <c r="I25" s="157">
        <v>800</v>
      </c>
      <c r="J25" s="157">
        <v>800</v>
      </c>
    </row>
    <row r="26" spans="1:10" ht="27" hidden="1">
      <c r="A26" s="156" t="s">
        <v>453</v>
      </c>
      <c r="B26" s="156" t="s">
        <v>496</v>
      </c>
      <c r="C26" s="156" t="s">
        <v>540</v>
      </c>
      <c r="D26" s="156" t="s">
        <v>484</v>
      </c>
      <c r="E26" s="156" t="s">
        <v>123</v>
      </c>
      <c r="F26" s="156" t="s">
        <v>454</v>
      </c>
      <c r="G26" s="157">
        <v>131</v>
      </c>
      <c r="H26" s="157">
        <v>131</v>
      </c>
      <c r="I26" s="157">
        <v>131</v>
      </c>
      <c r="J26" s="157">
        <v>131</v>
      </c>
    </row>
    <row r="27" spans="1:10" ht="15" hidden="1">
      <c r="A27" s="156" t="s">
        <v>352</v>
      </c>
      <c r="B27" s="156" t="s">
        <v>496</v>
      </c>
      <c r="C27" s="156" t="s">
        <v>540</v>
      </c>
      <c r="D27" s="156" t="s">
        <v>484</v>
      </c>
      <c r="E27" s="156" t="s">
        <v>123</v>
      </c>
      <c r="F27" s="156" t="s">
        <v>353</v>
      </c>
      <c r="G27" s="157">
        <v>3</v>
      </c>
      <c r="H27" s="157">
        <v>3</v>
      </c>
      <c r="I27" s="157">
        <v>3</v>
      </c>
      <c r="J27" s="157">
        <v>3</v>
      </c>
    </row>
    <row r="28" spans="1:10" ht="15" hidden="1">
      <c r="A28" s="81" t="s">
        <v>269</v>
      </c>
      <c r="B28" s="81" t="s">
        <v>496</v>
      </c>
      <c r="C28" s="81" t="s">
        <v>540</v>
      </c>
      <c r="D28" s="81" t="s">
        <v>484</v>
      </c>
      <c r="E28" s="81" t="s">
        <v>301</v>
      </c>
      <c r="F28" s="81"/>
      <c r="G28" s="82">
        <f aca="true" t="shared" si="2" ref="G28:J29">G29</f>
        <v>199.2</v>
      </c>
      <c r="H28" s="82">
        <f t="shared" si="2"/>
        <v>199.2</v>
      </c>
      <c r="I28" s="82">
        <f t="shared" si="2"/>
        <v>199.2</v>
      </c>
      <c r="J28" s="82">
        <f t="shared" si="2"/>
        <v>199.2</v>
      </c>
    </row>
    <row r="29" spans="1:10" ht="27.75" hidden="1">
      <c r="A29" s="296" t="s">
        <v>413</v>
      </c>
      <c r="B29" s="156" t="s">
        <v>496</v>
      </c>
      <c r="C29" s="156" t="s">
        <v>540</v>
      </c>
      <c r="D29" s="156" t="s">
        <v>484</v>
      </c>
      <c r="E29" s="156" t="s">
        <v>302</v>
      </c>
      <c r="F29" s="156"/>
      <c r="G29" s="157">
        <f t="shared" si="2"/>
        <v>199.2</v>
      </c>
      <c r="H29" s="157">
        <f t="shared" si="2"/>
        <v>199.2</v>
      </c>
      <c r="I29" s="157">
        <f t="shared" si="2"/>
        <v>199.2</v>
      </c>
      <c r="J29" s="157">
        <f t="shared" si="2"/>
        <v>199.2</v>
      </c>
    </row>
    <row r="30" spans="1:10" ht="27.75" hidden="1">
      <c r="A30" s="297" t="s">
        <v>414</v>
      </c>
      <c r="B30" s="156" t="s">
        <v>496</v>
      </c>
      <c r="C30" s="156" t="s">
        <v>540</v>
      </c>
      <c r="D30" s="156" t="s">
        <v>484</v>
      </c>
      <c r="E30" s="156" t="s">
        <v>124</v>
      </c>
      <c r="F30" s="156"/>
      <c r="G30" s="157">
        <f>G31+G32</f>
        <v>199.2</v>
      </c>
      <c r="H30" s="157">
        <f>H31+H32</f>
        <v>199.2</v>
      </c>
      <c r="I30" s="157">
        <f>I31+I32</f>
        <v>199.2</v>
      </c>
      <c r="J30" s="157">
        <f>J31+J32</f>
        <v>199.2</v>
      </c>
    </row>
    <row r="31" spans="1:10" ht="54" hidden="1">
      <c r="A31" s="156" t="s">
        <v>395</v>
      </c>
      <c r="B31" s="156" t="s">
        <v>496</v>
      </c>
      <c r="C31" s="156" t="s">
        <v>540</v>
      </c>
      <c r="D31" s="156" t="s">
        <v>484</v>
      </c>
      <c r="E31" s="156" t="s">
        <v>124</v>
      </c>
      <c r="F31" s="156" t="s">
        <v>354</v>
      </c>
      <c r="G31" s="157">
        <v>150</v>
      </c>
      <c r="H31" s="157">
        <v>150</v>
      </c>
      <c r="I31" s="157">
        <v>150</v>
      </c>
      <c r="J31" s="157">
        <v>150</v>
      </c>
    </row>
    <row r="32" spans="1:10" ht="27" hidden="1">
      <c r="A32" s="156" t="s">
        <v>453</v>
      </c>
      <c r="B32" s="156"/>
      <c r="C32" s="156" t="s">
        <v>540</v>
      </c>
      <c r="D32" s="156" t="s">
        <v>484</v>
      </c>
      <c r="E32" s="156" t="s">
        <v>124</v>
      </c>
      <c r="F32" s="156" t="s">
        <v>454</v>
      </c>
      <c r="G32" s="157">
        <v>49.2</v>
      </c>
      <c r="H32" s="157">
        <v>49.2</v>
      </c>
      <c r="I32" s="157">
        <v>49.2</v>
      </c>
      <c r="J32" s="157">
        <v>49.2</v>
      </c>
    </row>
    <row r="33" spans="1:10" ht="61.5" customHeight="1">
      <c r="A33" s="101" t="s">
        <v>298</v>
      </c>
      <c r="B33" s="101" t="s">
        <v>496</v>
      </c>
      <c r="C33" s="101" t="s">
        <v>540</v>
      </c>
      <c r="D33" s="101" t="s">
        <v>485</v>
      </c>
      <c r="E33" s="101"/>
      <c r="F33" s="101"/>
      <c r="G33" s="281">
        <f>G34+G39+G45+G51+G55+G68</f>
        <v>12103</v>
      </c>
      <c r="H33" s="281">
        <f>H34+H39+H45+H51+H55+H68</f>
        <v>14971.357</v>
      </c>
      <c r="I33" s="281">
        <f>I34+I39+I45+I51+I55+I68</f>
        <v>15019.357</v>
      </c>
      <c r="J33" s="281">
        <f>J34+J39+J45+J51+J55+J68</f>
        <v>15068.357</v>
      </c>
    </row>
    <row r="34" spans="1:10" ht="42.75" hidden="1">
      <c r="A34" s="57" t="s">
        <v>381</v>
      </c>
      <c r="B34" s="57" t="s">
        <v>496</v>
      </c>
      <c r="C34" s="57" t="s">
        <v>540</v>
      </c>
      <c r="D34" s="57" t="s">
        <v>485</v>
      </c>
      <c r="E34" s="57" t="s">
        <v>125</v>
      </c>
      <c r="F34" s="57"/>
      <c r="G34" s="102">
        <f>G35</f>
        <v>11163</v>
      </c>
      <c r="H34" s="102">
        <f>H35</f>
        <v>11163</v>
      </c>
      <c r="I34" s="102">
        <f>I35</f>
        <v>11163</v>
      </c>
      <c r="J34" s="102">
        <f>J35</f>
        <v>11163</v>
      </c>
    </row>
    <row r="35" spans="1:10" ht="15" hidden="1">
      <c r="A35" s="156" t="s">
        <v>268</v>
      </c>
      <c r="B35" s="156" t="s">
        <v>496</v>
      </c>
      <c r="C35" s="156" t="s">
        <v>540</v>
      </c>
      <c r="D35" s="156" t="s">
        <v>485</v>
      </c>
      <c r="E35" s="156" t="s">
        <v>126</v>
      </c>
      <c r="F35" s="156"/>
      <c r="G35" s="157">
        <f>G36+G37+G38</f>
        <v>11163</v>
      </c>
      <c r="H35" s="157">
        <f>H36+H37+H38</f>
        <v>11163</v>
      </c>
      <c r="I35" s="157">
        <f>I36+I37+I38</f>
        <v>11163</v>
      </c>
      <c r="J35" s="157">
        <f>J36+J37+J38</f>
        <v>11163</v>
      </c>
    </row>
    <row r="36" spans="1:10" ht="54" hidden="1">
      <c r="A36" s="156" t="s">
        <v>395</v>
      </c>
      <c r="B36" s="156" t="s">
        <v>496</v>
      </c>
      <c r="C36" s="156" t="s">
        <v>540</v>
      </c>
      <c r="D36" s="156" t="s">
        <v>485</v>
      </c>
      <c r="E36" s="156" t="s">
        <v>127</v>
      </c>
      <c r="F36" s="156" t="s">
        <v>354</v>
      </c>
      <c r="G36" s="157">
        <v>10985</v>
      </c>
      <c r="H36" s="157">
        <v>10985</v>
      </c>
      <c r="I36" s="157">
        <v>10985</v>
      </c>
      <c r="J36" s="157">
        <v>10985</v>
      </c>
    </row>
    <row r="37" spans="1:10" ht="27" hidden="1">
      <c r="A37" s="156" t="s">
        <v>453</v>
      </c>
      <c r="B37" s="156" t="s">
        <v>496</v>
      </c>
      <c r="C37" s="156" t="s">
        <v>540</v>
      </c>
      <c r="D37" s="156" t="s">
        <v>485</v>
      </c>
      <c r="E37" s="156" t="s">
        <v>127</v>
      </c>
      <c r="F37" s="156" t="s">
        <v>454</v>
      </c>
      <c r="G37" s="157">
        <v>155</v>
      </c>
      <c r="H37" s="157">
        <v>155</v>
      </c>
      <c r="I37" s="157">
        <v>155</v>
      </c>
      <c r="J37" s="157">
        <v>155</v>
      </c>
    </row>
    <row r="38" spans="1:10" ht="15" hidden="1">
      <c r="A38" s="156" t="s">
        <v>352</v>
      </c>
      <c r="B38" s="156" t="s">
        <v>496</v>
      </c>
      <c r="C38" s="156" t="s">
        <v>540</v>
      </c>
      <c r="D38" s="156" t="s">
        <v>485</v>
      </c>
      <c r="E38" s="156" t="s">
        <v>127</v>
      </c>
      <c r="F38" s="156" t="s">
        <v>353</v>
      </c>
      <c r="G38" s="157">
        <v>23</v>
      </c>
      <c r="H38" s="157">
        <v>23</v>
      </c>
      <c r="I38" s="157">
        <v>23</v>
      </c>
      <c r="J38" s="157">
        <v>23</v>
      </c>
    </row>
    <row r="39" spans="1:10" ht="15" hidden="1">
      <c r="A39" s="156" t="s">
        <v>269</v>
      </c>
      <c r="B39" s="156" t="s">
        <v>496</v>
      </c>
      <c r="C39" s="156" t="s">
        <v>540</v>
      </c>
      <c r="D39" s="156" t="s">
        <v>485</v>
      </c>
      <c r="E39" s="156" t="s">
        <v>301</v>
      </c>
      <c r="F39" s="156"/>
      <c r="G39" s="157">
        <f>G40</f>
        <v>0</v>
      </c>
      <c r="H39" s="157">
        <f>H40</f>
        <v>237</v>
      </c>
      <c r="I39" s="157">
        <f>I40</f>
        <v>237</v>
      </c>
      <c r="J39" s="157">
        <f>J40</f>
        <v>237</v>
      </c>
    </row>
    <row r="40" spans="1:10" ht="99.75" hidden="1">
      <c r="A40" s="158" t="s">
        <v>128</v>
      </c>
      <c r="B40" s="57" t="s">
        <v>496</v>
      </c>
      <c r="C40" s="81" t="s">
        <v>540</v>
      </c>
      <c r="D40" s="81" t="s">
        <v>485</v>
      </c>
      <c r="E40" s="81" t="s">
        <v>302</v>
      </c>
      <c r="F40" s="81"/>
      <c r="G40" s="82">
        <f>G42</f>
        <v>0</v>
      </c>
      <c r="H40" s="82">
        <f>H42</f>
        <v>237</v>
      </c>
      <c r="I40" s="82">
        <f>I42</f>
        <v>237</v>
      </c>
      <c r="J40" s="82">
        <f>J42</f>
        <v>237</v>
      </c>
    </row>
    <row r="41" spans="1:10" ht="15" hidden="1">
      <c r="A41" s="104"/>
      <c r="B41" s="105"/>
      <c r="C41" s="105"/>
      <c r="D41" s="105"/>
      <c r="E41" s="105"/>
      <c r="F41" s="105"/>
      <c r="G41" s="298"/>
      <c r="H41" s="298"/>
      <c r="I41" s="298"/>
      <c r="J41" s="298"/>
    </row>
    <row r="42" spans="1:10" ht="54.75" hidden="1">
      <c r="A42" s="299" t="s">
        <v>303</v>
      </c>
      <c r="B42" s="106"/>
      <c r="C42" s="299" t="s">
        <v>540</v>
      </c>
      <c r="D42" s="299" t="s">
        <v>485</v>
      </c>
      <c r="E42" s="299" t="s">
        <v>304</v>
      </c>
      <c r="F42" s="106"/>
      <c r="G42" s="300">
        <f>G43+G44</f>
        <v>0</v>
      </c>
      <c r="H42" s="300">
        <f>H43+H44</f>
        <v>237</v>
      </c>
      <c r="I42" s="300">
        <f>I43+I44</f>
        <v>237</v>
      </c>
      <c r="J42" s="300">
        <f>J43+J44</f>
        <v>237</v>
      </c>
    </row>
    <row r="43" spans="1:10" ht="54" hidden="1">
      <c r="A43" s="156" t="s">
        <v>395</v>
      </c>
      <c r="B43" s="156" t="s">
        <v>496</v>
      </c>
      <c r="C43" s="156" t="s">
        <v>540</v>
      </c>
      <c r="D43" s="156" t="s">
        <v>485</v>
      </c>
      <c r="E43" s="299" t="s">
        <v>304</v>
      </c>
      <c r="F43" s="156" t="s">
        <v>354</v>
      </c>
      <c r="G43" s="157"/>
      <c r="H43" s="262">
        <v>237</v>
      </c>
      <c r="I43" s="262">
        <v>237</v>
      </c>
      <c r="J43" s="262">
        <v>237</v>
      </c>
    </row>
    <row r="44" spans="1:10" ht="27" hidden="1">
      <c r="A44" s="156" t="s">
        <v>453</v>
      </c>
      <c r="B44" s="156" t="s">
        <v>496</v>
      </c>
      <c r="C44" s="156" t="s">
        <v>540</v>
      </c>
      <c r="D44" s="156" t="s">
        <v>485</v>
      </c>
      <c r="E44" s="299" t="s">
        <v>304</v>
      </c>
      <c r="F44" s="156" t="s">
        <v>454</v>
      </c>
      <c r="G44" s="157"/>
      <c r="H44" s="262"/>
      <c r="I44" s="262"/>
      <c r="J44" s="262"/>
    </row>
    <row r="45" spans="1:10" ht="28.5" hidden="1">
      <c r="A45" s="158" t="s">
        <v>322</v>
      </c>
      <c r="B45" s="57"/>
      <c r="C45" s="161" t="s">
        <v>540</v>
      </c>
      <c r="D45" s="161" t="s">
        <v>485</v>
      </c>
      <c r="E45" s="161" t="s">
        <v>323</v>
      </c>
      <c r="F45" s="57"/>
      <c r="G45" s="102">
        <f>G46</f>
        <v>0</v>
      </c>
      <c r="H45" s="102">
        <f>H46</f>
        <v>261.357</v>
      </c>
      <c r="I45" s="102">
        <f>I46</f>
        <v>261.357</v>
      </c>
      <c r="J45" s="102">
        <f>J46</f>
        <v>261.357</v>
      </c>
    </row>
    <row r="46" spans="1:10" ht="81.75" hidden="1">
      <c r="A46" s="299" t="s">
        <v>324</v>
      </c>
      <c r="B46" s="101"/>
      <c r="C46" s="101" t="s">
        <v>540</v>
      </c>
      <c r="D46" s="101" t="s">
        <v>485</v>
      </c>
      <c r="E46" s="301" t="s">
        <v>325</v>
      </c>
      <c r="F46" s="101"/>
      <c r="G46" s="281">
        <f>G47</f>
        <v>0</v>
      </c>
      <c r="H46" s="281">
        <f aca="true" t="shared" si="3" ref="H46:J47">H47</f>
        <v>261.357</v>
      </c>
      <c r="I46" s="281">
        <f t="shared" si="3"/>
        <v>261.357</v>
      </c>
      <c r="J46" s="281">
        <f t="shared" si="3"/>
        <v>261.357</v>
      </c>
    </row>
    <row r="47" spans="1:10" ht="41.25" hidden="1">
      <c r="A47" s="299" t="s">
        <v>326</v>
      </c>
      <c r="B47" s="101"/>
      <c r="C47" s="101" t="s">
        <v>540</v>
      </c>
      <c r="D47" s="101" t="s">
        <v>485</v>
      </c>
      <c r="E47" s="299" t="s">
        <v>327</v>
      </c>
      <c r="F47" s="101"/>
      <c r="G47" s="281">
        <f>G48</f>
        <v>0</v>
      </c>
      <c r="H47" s="281">
        <f t="shared" si="3"/>
        <v>261.357</v>
      </c>
      <c r="I47" s="281">
        <f t="shared" si="3"/>
        <v>261.357</v>
      </c>
      <c r="J47" s="281">
        <f t="shared" si="3"/>
        <v>261.357</v>
      </c>
    </row>
    <row r="48" spans="1:10" ht="15" hidden="1">
      <c r="A48" s="299" t="s">
        <v>269</v>
      </c>
      <c r="B48" s="101"/>
      <c r="C48" s="101" t="s">
        <v>540</v>
      </c>
      <c r="D48" s="101" t="s">
        <v>485</v>
      </c>
      <c r="E48" s="299" t="s">
        <v>327</v>
      </c>
      <c r="F48" s="101"/>
      <c r="G48" s="281">
        <f>G49+G50</f>
        <v>0</v>
      </c>
      <c r="H48" s="281">
        <f>H49+H50</f>
        <v>261.357</v>
      </c>
      <c r="I48" s="281">
        <f>I49+I50</f>
        <v>261.357</v>
      </c>
      <c r="J48" s="281">
        <f>J49+J50</f>
        <v>261.357</v>
      </c>
    </row>
    <row r="49" spans="1:10" ht="54" hidden="1">
      <c r="A49" s="156" t="s">
        <v>395</v>
      </c>
      <c r="B49" s="101" t="s">
        <v>346</v>
      </c>
      <c r="C49" s="156" t="s">
        <v>540</v>
      </c>
      <c r="D49" s="156" t="s">
        <v>485</v>
      </c>
      <c r="E49" s="299" t="s">
        <v>327</v>
      </c>
      <c r="F49" s="156" t="s">
        <v>354</v>
      </c>
      <c r="G49" s="157"/>
      <c r="H49" s="262">
        <v>261.357</v>
      </c>
      <c r="I49" s="262">
        <v>261.357</v>
      </c>
      <c r="J49" s="262">
        <v>261.357</v>
      </c>
    </row>
    <row r="50" spans="1:10" ht="27" hidden="1">
      <c r="A50" s="261" t="s">
        <v>453</v>
      </c>
      <c r="B50" s="106" t="s">
        <v>346</v>
      </c>
      <c r="C50" s="106" t="s">
        <v>540</v>
      </c>
      <c r="D50" s="106" t="s">
        <v>485</v>
      </c>
      <c r="E50" s="299" t="s">
        <v>327</v>
      </c>
      <c r="F50" s="106" t="s">
        <v>454</v>
      </c>
      <c r="G50" s="300"/>
      <c r="H50" s="262"/>
      <c r="I50" s="262"/>
      <c r="J50" s="262"/>
    </row>
    <row r="51" spans="1:10" ht="42.75" hidden="1">
      <c r="A51" s="166" t="s">
        <v>318</v>
      </c>
      <c r="B51" s="81"/>
      <c r="C51" s="57" t="s">
        <v>540</v>
      </c>
      <c r="D51" s="57" t="s">
        <v>485</v>
      </c>
      <c r="E51" s="57" t="s">
        <v>319</v>
      </c>
      <c r="F51" s="57"/>
      <c r="G51" s="102">
        <f>G52</f>
        <v>0</v>
      </c>
      <c r="H51" s="102">
        <f aca="true" t="shared" si="4" ref="H51:J53">H52</f>
        <v>237</v>
      </c>
      <c r="I51" s="102">
        <f t="shared" si="4"/>
        <v>237</v>
      </c>
      <c r="J51" s="102">
        <f t="shared" si="4"/>
        <v>237</v>
      </c>
    </row>
    <row r="52" spans="1:10" ht="54.75" hidden="1">
      <c r="A52" s="299" t="s">
        <v>179</v>
      </c>
      <c r="B52" s="81"/>
      <c r="C52" s="101" t="s">
        <v>540</v>
      </c>
      <c r="D52" s="101" t="s">
        <v>485</v>
      </c>
      <c r="E52" s="101" t="s">
        <v>180</v>
      </c>
      <c r="F52" s="101"/>
      <c r="G52" s="281">
        <f>G53</f>
        <v>0</v>
      </c>
      <c r="H52" s="281">
        <f t="shared" si="4"/>
        <v>237</v>
      </c>
      <c r="I52" s="281">
        <f t="shared" si="4"/>
        <v>237</v>
      </c>
      <c r="J52" s="281">
        <f t="shared" si="4"/>
        <v>237</v>
      </c>
    </row>
    <row r="53" spans="1:10" ht="41.25" hidden="1">
      <c r="A53" s="299" t="s">
        <v>181</v>
      </c>
      <c r="B53" s="81"/>
      <c r="C53" s="101" t="s">
        <v>129</v>
      </c>
      <c r="D53" s="101" t="s">
        <v>485</v>
      </c>
      <c r="E53" s="101" t="s">
        <v>182</v>
      </c>
      <c r="F53" s="101"/>
      <c r="G53" s="281">
        <f>G54</f>
        <v>0</v>
      </c>
      <c r="H53" s="281">
        <f t="shared" si="4"/>
        <v>237</v>
      </c>
      <c r="I53" s="281">
        <f t="shared" si="4"/>
        <v>237</v>
      </c>
      <c r="J53" s="281">
        <f t="shared" si="4"/>
        <v>237</v>
      </c>
    </row>
    <row r="54" spans="1:10" ht="54" hidden="1">
      <c r="A54" s="156" t="s">
        <v>395</v>
      </c>
      <c r="B54" s="156"/>
      <c r="C54" s="156" t="s">
        <v>540</v>
      </c>
      <c r="D54" s="156" t="s">
        <v>485</v>
      </c>
      <c r="E54" s="156" t="s">
        <v>182</v>
      </c>
      <c r="F54" s="156" t="s">
        <v>354</v>
      </c>
      <c r="G54" s="281"/>
      <c r="H54" s="262">
        <v>237</v>
      </c>
      <c r="I54" s="262">
        <v>237</v>
      </c>
      <c r="J54" s="262">
        <v>237</v>
      </c>
    </row>
    <row r="55" spans="1:10" ht="42.75" hidden="1">
      <c r="A55" s="158" t="s">
        <v>309</v>
      </c>
      <c r="B55" s="81"/>
      <c r="C55" s="81" t="s">
        <v>540</v>
      </c>
      <c r="D55" s="81" t="s">
        <v>485</v>
      </c>
      <c r="E55" s="81" t="s">
        <v>310</v>
      </c>
      <c r="F55" s="81"/>
      <c r="G55" s="82">
        <f>G56+G61</f>
        <v>0</v>
      </c>
      <c r="H55" s="82">
        <f>H56+H61</f>
        <v>2133</v>
      </c>
      <c r="I55" s="82">
        <f>I56+I61</f>
        <v>2133</v>
      </c>
      <c r="J55" s="82">
        <f>J56+J61</f>
        <v>2133</v>
      </c>
    </row>
    <row r="56" spans="1:10" ht="81.75" hidden="1">
      <c r="A56" s="299" t="s">
        <v>315</v>
      </c>
      <c r="B56" s="81"/>
      <c r="C56" s="156" t="s">
        <v>540</v>
      </c>
      <c r="D56" s="156" t="s">
        <v>485</v>
      </c>
      <c r="E56" s="156" t="s">
        <v>316</v>
      </c>
      <c r="F56" s="156"/>
      <c r="G56" s="157">
        <f>G57</f>
        <v>0</v>
      </c>
      <c r="H56" s="157">
        <f>H57</f>
        <v>1185</v>
      </c>
      <c r="I56" s="157">
        <f>I57</f>
        <v>1185</v>
      </c>
      <c r="J56" s="157">
        <f>J57</f>
        <v>1185</v>
      </c>
    </row>
    <row r="57" spans="1:10" ht="54.75" hidden="1">
      <c r="A57" s="299" t="s">
        <v>294</v>
      </c>
      <c r="B57" s="156"/>
      <c r="C57" s="156" t="s">
        <v>540</v>
      </c>
      <c r="D57" s="156" t="s">
        <v>485</v>
      </c>
      <c r="E57" s="299" t="s">
        <v>295</v>
      </c>
      <c r="F57" s="156"/>
      <c r="G57" s="157">
        <f>G58+G59+G60</f>
        <v>0</v>
      </c>
      <c r="H57" s="157">
        <f>H58+H59+H60</f>
        <v>1185</v>
      </c>
      <c r="I57" s="157">
        <f>I58+I59+I60</f>
        <v>1185</v>
      </c>
      <c r="J57" s="157">
        <f>J58+J59+J60</f>
        <v>1185</v>
      </c>
    </row>
    <row r="58" spans="1:10" ht="54" hidden="1">
      <c r="A58" s="156" t="s">
        <v>395</v>
      </c>
      <c r="B58" s="156"/>
      <c r="C58" s="156" t="s">
        <v>540</v>
      </c>
      <c r="D58" s="156" t="s">
        <v>485</v>
      </c>
      <c r="E58" s="299" t="s">
        <v>295</v>
      </c>
      <c r="F58" s="156" t="s">
        <v>354</v>
      </c>
      <c r="G58" s="157"/>
      <c r="H58" s="262">
        <v>1185</v>
      </c>
      <c r="I58" s="262">
        <v>1185</v>
      </c>
      <c r="J58" s="262">
        <v>1185</v>
      </c>
    </row>
    <row r="59" spans="1:10" ht="27" hidden="1">
      <c r="A59" s="261" t="s">
        <v>453</v>
      </c>
      <c r="B59" s="81"/>
      <c r="C59" s="156" t="s">
        <v>540</v>
      </c>
      <c r="D59" s="156" t="s">
        <v>485</v>
      </c>
      <c r="E59" s="299" t="s">
        <v>295</v>
      </c>
      <c r="F59" s="156" t="s">
        <v>454</v>
      </c>
      <c r="G59" s="82"/>
      <c r="H59" s="262"/>
      <c r="I59" s="262"/>
      <c r="J59" s="262"/>
    </row>
    <row r="60" spans="1:10" ht="15" hidden="1">
      <c r="A60" s="156" t="s">
        <v>352</v>
      </c>
      <c r="B60" s="156"/>
      <c r="C60" s="156" t="s">
        <v>540</v>
      </c>
      <c r="D60" s="156" t="s">
        <v>485</v>
      </c>
      <c r="E60" s="299" t="s">
        <v>295</v>
      </c>
      <c r="F60" s="156" t="s">
        <v>353</v>
      </c>
      <c r="G60" s="157"/>
      <c r="H60" s="262"/>
      <c r="I60" s="262"/>
      <c r="J60" s="262"/>
    </row>
    <row r="61" spans="1:10" ht="68.25" hidden="1">
      <c r="A61" s="302" t="s">
        <v>313</v>
      </c>
      <c r="B61" s="156"/>
      <c r="C61" s="156" t="s">
        <v>540</v>
      </c>
      <c r="D61" s="156" t="s">
        <v>485</v>
      </c>
      <c r="E61" s="303" t="s">
        <v>314</v>
      </c>
      <c r="F61" s="156"/>
      <c r="G61" s="157">
        <f>G65+G62</f>
        <v>0</v>
      </c>
      <c r="H61" s="157">
        <f>H65+H62</f>
        <v>948</v>
      </c>
      <c r="I61" s="157">
        <f>I65+I62</f>
        <v>948</v>
      </c>
      <c r="J61" s="157">
        <f>J65+J62</f>
        <v>948</v>
      </c>
    </row>
    <row r="62" spans="1:10" ht="68.25" hidden="1">
      <c r="A62" s="303" t="s">
        <v>443</v>
      </c>
      <c r="B62" s="156"/>
      <c r="C62" s="156"/>
      <c r="D62" s="156"/>
      <c r="E62" s="303" t="s">
        <v>444</v>
      </c>
      <c r="F62" s="156"/>
      <c r="G62" s="157">
        <f>G63+G64</f>
        <v>0</v>
      </c>
      <c r="H62" s="157">
        <f>H63+H64</f>
        <v>711</v>
      </c>
      <c r="I62" s="157">
        <f>I63+I64</f>
        <v>711</v>
      </c>
      <c r="J62" s="157">
        <f>J63+J64</f>
        <v>711</v>
      </c>
    </row>
    <row r="63" spans="1:10" ht="54" hidden="1">
      <c r="A63" s="156" t="s">
        <v>395</v>
      </c>
      <c r="B63" s="81" t="s">
        <v>496</v>
      </c>
      <c r="C63" s="156" t="s">
        <v>540</v>
      </c>
      <c r="D63" s="156" t="s">
        <v>485</v>
      </c>
      <c r="E63" s="303" t="s">
        <v>444</v>
      </c>
      <c r="F63" s="156" t="s">
        <v>354</v>
      </c>
      <c r="G63" s="157"/>
      <c r="H63" s="157">
        <v>711</v>
      </c>
      <c r="I63" s="157">
        <v>711</v>
      </c>
      <c r="J63" s="157">
        <v>711</v>
      </c>
    </row>
    <row r="64" spans="1:10" ht="27" hidden="1">
      <c r="A64" s="261" t="s">
        <v>453</v>
      </c>
      <c r="B64" s="81"/>
      <c r="C64" s="156" t="s">
        <v>540</v>
      </c>
      <c r="D64" s="156" t="s">
        <v>485</v>
      </c>
      <c r="E64" s="303" t="s">
        <v>444</v>
      </c>
      <c r="F64" s="156" t="s">
        <v>454</v>
      </c>
      <c r="G64" s="157"/>
      <c r="H64" s="157"/>
      <c r="I64" s="157"/>
      <c r="J64" s="157"/>
    </row>
    <row r="65" spans="1:10" ht="68.25" hidden="1">
      <c r="A65" s="302" t="s">
        <v>85</v>
      </c>
      <c r="B65" s="156"/>
      <c r="C65" s="156" t="s">
        <v>540</v>
      </c>
      <c r="D65" s="156" t="s">
        <v>485</v>
      </c>
      <c r="E65" s="303" t="s">
        <v>86</v>
      </c>
      <c r="F65" s="156"/>
      <c r="G65" s="157">
        <f>G66+G67</f>
        <v>0</v>
      </c>
      <c r="H65" s="157">
        <f>H66+H67</f>
        <v>237</v>
      </c>
      <c r="I65" s="157">
        <f>I66+I67</f>
        <v>237</v>
      </c>
      <c r="J65" s="157">
        <f>J66+J67</f>
        <v>237</v>
      </c>
    </row>
    <row r="66" spans="1:10" ht="54" hidden="1">
      <c r="A66" s="156" t="s">
        <v>395</v>
      </c>
      <c r="B66" s="81" t="s">
        <v>496</v>
      </c>
      <c r="C66" s="156" t="s">
        <v>540</v>
      </c>
      <c r="D66" s="156" t="s">
        <v>485</v>
      </c>
      <c r="E66" s="304" t="s">
        <v>86</v>
      </c>
      <c r="F66" s="156" t="s">
        <v>354</v>
      </c>
      <c r="G66" s="157"/>
      <c r="H66" s="262">
        <v>237</v>
      </c>
      <c r="I66" s="262">
        <v>237</v>
      </c>
      <c r="J66" s="262">
        <v>237</v>
      </c>
    </row>
    <row r="67" spans="1:10" ht="27" hidden="1">
      <c r="A67" s="261" t="s">
        <v>453</v>
      </c>
      <c r="B67" s="81"/>
      <c r="C67" s="156" t="s">
        <v>540</v>
      </c>
      <c r="D67" s="156" t="s">
        <v>485</v>
      </c>
      <c r="E67" s="305" t="s">
        <v>86</v>
      </c>
      <c r="F67" s="156" t="s">
        <v>454</v>
      </c>
      <c r="G67" s="157"/>
      <c r="H67" s="262"/>
      <c r="I67" s="262"/>
      <c r="J67" s="262"/>
    </row>
    <row r="68" spans="1:10" ht="57" hidden="1">
      <c r="A68" s="169" t="s">
        <v>285</v>
      </c>
      <c r="B68" s="169"/>
      <c r="C68" s="169" t="s">
        <v>540</v>
      </c>
      <c r="D68" s="169" t="s">
        <v>485</v>
      </c>
      <c r="E68" s="169" t="s">
        <v>320</v>
      </c>
      <c r="F68" s="169"/>
      <c r="G68" s="170">
        <f>G69</f>
        <v>940</v>
      </c>
      <c r="H68" s="170">
        <f aca="true" t="shared" si="5" ref="H68:J69">H69</f>
        <v>940</v>
      </c>
      <c r="I68" s="170">
        <f t="shared" si="5"/>
        <v>988</v>
      </c>
      <c r="J68" s="170">
        <f t="shared" si="5"/>
        <v>1037</v>
      </c>
    </row>
    <row r="69" spans="1:10" ht="27.75" hidden="1">
      <c r="A69" s="306" t="s">
        <v>270</v>
      </c>
      <c r="B69" s="172"/>
      <c r="C69" s="172" t="s">
        <v>540</v>
      </c>
      <c r="D69" s="172" t="s">
        <v>485</v>
      </c>
      <c r="E69" s="172" t="s">
        <v>63</v>
      </c>
      <c r="F69" s="172"/>
      <c r="G69" s="307">
        <f>G70</f>
        <v>940</v>
      </c>
      <c r="H69" s="307">
        <f t="shared" si="5"/>
        <v>940</v>
      </c>
      <c r="I69" s="307">
        <f t="shared" si="5"/>
        <v>988</v>
      </c>
      <c r="J69" s="307">
        <f t="shared" si="5"/>
        <v>1037</v>
      </c>
    </row>
    <row r="70" spans="1:10" ht="27" hidden="1">
      <c r="A70" s="172" t="s">
        <v>453</v>
      </c>
      <c r="B70" s="172"/>
      <c r="C70" s="172" t="s">
        <v>540</v>
      </c>
      <c r="D70" s="172" t="s">
        <v>485</v>
      </c>
      <c r="E70" s="172" t="s">
        <v>63</v>
      </c>
      <c r="F70" s="172" t="s">
        <v>454</v>
      </c>
      <c r="G70" s="307">
        <v>940</v>
      </c>
      <c r="H70" s="262">
        <v>940</v>
      </c>
      <c r="I70" s="262">
        <v>988</v>
      </c>
      <c r="J70" s="262">
        <v>1037</v>
      </c>
    </row>
    <row r="71" spans="1:10" ht="15">
      <c r="A71" s="283" t="s">
        <v>209</v>
      </c>
      <c r="B71" s="172"/>
      <c r="C71" s="172" t="s">
        <v>540</v>
      </c>
      <c r="D71" s="172" t="s">
        <v>379</v>
      </c>
      <c r="E71" s="172"/>
      <c r="F71" s="172"/>
      <c r="G71" s="262">
        <f>G72</f>
        <v>0</v>
      </c>
      <c r="H71" s="262">
        <f aca="true" t="shared" si="6" ref="H71:J74">H72</f>
        <v>0</v>
      </c>
      <c r="I71" s="262">
        <f t="shared" si="6"/>
        <v>0</v>
      </c>
      <c r="J71" s="262">
        <f t="shared" si="6"/>
        <v>10.323</v>
      </c>
    </row>
    <row r="72" spans="1:10" ht="41.25" hidden="1">
      <c r="A72" s="283" t="s">
        <v>49</v>
      </c>
      <c r="B72" s="172"/>
      <c r="C72" s="172" t="s">
        <v>540</v>
      </c>
      <c r="D72" s="172" t="s">
        <v>379</v>
      </c>
      <c r="E72" s="172" t="s">
        <v>305</v>
      </c>
      <c r="F72" s="172"/>
      <c r="G72" s="262">
        <f>G73</f>
        <v>0</v>
      </c>
      <c r="H72" s="262">
        <f t="shared" si="6"/>
        <v>0</v>
      </c>
      <c r="I72" s="262">
        <f t="shared" si="6"/>
        <v>0</v>
      </c>
      <c r="J72" s="262">
        <f t="shared" si="6"/>
        <v>10.323</v>
      </c>
    </row>
    <row r="73" spans="1:10" ht="68.25" hidden="1">
      <c r="A73" s="308" t="s">
        <v>210</v>
      </c>
      <c r="B73" s="172"/>
      <c r="C73" s="156" t="s">
        <v>540</v>
      </c>
      <c r="D73" s="156" t="s">
        <v>379</v>
      </c>
      <c r="E73" s="156" t="s">
        <v>212</v>
      </c>
      <c r="F73" s="156"/>
      <c r="G73" s="309">
        <f>G74</f>
        <v>0</v>
      </c>
      <c r="H73" s="309">
        <f t="shared" si="6"/>
        <v>0</v>
      </c>
      <c r="I73" s="309">
        <f t="shared" si="6"/>
        <v>0</v>
      </c>
      <c r="J73" s="309">
        <f t="shared" si="6"/>
        <v>10.323</v>
      </c>
    </row>
    <row r="74" spans="1:10" ht="54.75" hidden="1">
      <c r="A74" s="308" t="s">
        <v>211</v>
      </c>
      <c r="B74" s="172"/>
      <c r="C74" s="156" t="s">
        <v>540</v>
      </c>
      <c r="D74" s="156" t="s">
        <v>379</v>
      </c>
      <c r="E74" s="156" t="s">
        <v>213</v>
      </c>
      <c r="F74" s="156"/>
      <c r="G74" s="309">
        <f>G75</f>
        <v>0</v>
      </c>
      <c r="H74" s="309">
        <f t="shared" si="6"/>
        <v>0</v>
      </c>
      <c r="I74" s="309">
        <f t="shared" si="6"/>
        <v>0</v>
      </c>
      <c r="J74" s="309">
        <f t="shared" si="6"/>
        <v>10.323</v>
      </c>
    </row>
    <row r="75" spans="1:10" ht="27" hidden="1">
      <c r="A75" s="172" t="s">
        <v>453</v>
      </c>
      <c r="B75" s="172"/>
      <c r="C75" s="156" t="s">
        <v>540</v>
      </c>
      <c r="D75" s="156" t="s">
        <v>379</v>
      </c>
      <c r="E75" s="156" t="s">
        <v>213</v>
      </c>
      <c r="F75" s="156" t="s">
        <v>454</v>
      </c>
      <c r="G75" s="309"/>
      <c r="H75" s="309"/>
      <c r="I75" s="309"/>
      <c r="J75" s="309">
        <v>10.323</v>
      </c>
    </row>
    <row r="76" spans="1:10" ht="48.75" customHeight="1">
      <c r="A76" s="101" t="s">
        <v>550</v>
      </c>
      <c r="B76" s="156" t="s">
        <v>346</v>
      </c>
      <c r="C76" s="156" t="s">
        <v>540</v>
      </c>
      <c r="D76" s="156" t="s">
        <v>486</v>
      </c>
      <c r="E76" s="156"/>
      <c r="F76" s="156"/>
      <c r="G76" s="157">
        <f>G77+G82</f>
        <v>2670</v>
      </c>
      <c r="H76" s="157">
        <f>H77+H82</f>
        <v>2670</v>
      </c>
      <c r="I76" s="157">
        <f>I77+I82</f>
        <v>2679</v>
      </c>
      <c r="J76" s="157">
        <f>J77+J82</f>
        <v>2688</v>
      </c>
    </row>
    <row r="77" spans="1:10" ht="40.5" hidden="1">
      <c r="A77" s="101" t="s">
        <v>381</v>
      </c>
      <c r="B77" s="156" t="s">
        <v>346</v>
      </c>
      <c r="C77" s="156" t="s">
        <v>540</v>
      </c>
      <c r="D77" s="156" t="s">
        <v>486</v>
      </c>
      <c r="E77" s="156" t="s">
        <v>125</v>
      </c>
      <c r="F77" s="156"/>
      <c r="G77" s="281">
        <f>G78</f>
        <v>2500</v>
      </c>
      <c r="H77" s="281">
        <f>H78</f>
        <v>2500</v>
      </c>
      <c r="I77" s="281">
        <f>I78</f>
        <v>2500</v>
      </c>
      <c r="J77" s="281">
        <f>J78</f>
        <v>2500</v>
      </c>
    </row>
    <row r="78" spans="1:10" ht="15" hidden="1">
      <c r="A78" s="156" t="s">
        <v>268</v>
      </c>
      <c r="B78" s="156" t="s">
        <v>346</v>
      </c>
      <c r="C78" s="156" t="s">
        <v>540</v>
      </c>
      <c r="D78" s="156" t="s">
        <v>486</v>
      </c>
      <c r="E78" s="156" t="s">
        <v>126</v>
      </c>
      <c r="F78" s="156"/>
      <c r="G78" s="157">
        <f>G79+G80+G81</f>
        <v>2500</v>
      </c>
      <c r="H78" s="157">
        <f>H79+H80+H81</f>
        <v>2500</v>
      </c>
      <c r="I78" s="157">
        <f>I79+I80+I81</f>
        <v>2500</v>
      </c>
      <c r="J78" s="157">
        <f>J79+J80+J81</f>
        <v>2500</v>
      </c>
    </row>
    <row r="79" spans="1:10" ht="54" hidden="1">
      <c r="A79" s="156" t="s">
        <v>395</v>
      </c>
      <c r="B79" s="156" t="s">
        <v>346</v>
      </c>
      <c r="C79" s="156" t="s">
        <v>540</v>
      </c>
      <c r="D79" s="156" t="s">
        <v>486</v>
      </c>
      <c r="E79" s="156" t="s">
        <v>127</v>
      </c>
      <c r="F79" s="156" t="s">
        <v>354</v>
      </c>
      <c r="G79" s="157">
        <v>2460</v>
      </c>
      <c r="H79" s="157">
        <v>2460</v>
      </c>
      <c r="I79" s="157">
        <v>2460</v>
      </c>
      <c r="J79" s="157">
        <v>2460</v>
      </c>
    </row>
    <row r="80" spans="1:10" ht="27" hidden="1">
      <c r="A80" s="261" t="s">
        <v>453</v>
      </c>
      <c r="B80" s="156" t="s">
        <v>346</v>
      </c>
      <c r="C80" s="156" t="s">
        <v>540</v>
      </c>
      <c r="D80" s="156" t="s">
        <v>486</v>
      </c>
      <c r="E80" s="156" t="s">
        <v>127</v>
      </c>
      <c r="F80" s="156" t="s">
        <v>454</v>
      </c>
      <c r="G80" s="157">
        <v>37</v>
      </c>
      <c r="H80" s="157">
        <v>37</v>
      </c>
      <c r="I80" s="157">
        <v>37</v>
      </c>
      <c r="J80" s="157">
        <v>37</v>
      </c>
    </row>
    <row r="81" spans="1:10" ht="15" hidden="1">
      <c r="A81" s="156" t="s">
        <v>352</v>
      </c>
      <c r="B81" s="156" t="s">
        <v>346</v>
      </c>
      <c r="C81" s="156" t="s">
        <v>540</v>
      </c>
      <c r="D81" s="156" t="s">
        <v>486</v>
      </c>
      <c r="E81" s="156" t="s">
        <v>127</v>
      </c>
      <c r="F81" s="156" t="s">
        <v>353</v>
      </c>
      <c r="G81" s="157">
        <v>3</v>
      </c>
      <c r="H81" s="157">
        <v>3</v>
      </c>
      <c r="I81" s="157">
        <v>3</v>
      </c>
      <c r="J81" s="157">
        <v>3</v>
      </c>
    </row>
    <row r="82" spans="1:10" ht="57" hidden="1">
      <c r="A82" s="169" t="s">
        <v>285</v>
      </c>
      <c r="B82" s="169"/>
      <c r="C82" s="169" t="s">
        <v>540</v>
      </c>
      <c r="D82" s="169" t="s">
        <v>486</v>
      </c>
      <c r="E82" s="288" t="s">
        <v>320</v>
      </c>
      <c r="F82" s="169"/>
      <c r="G82" s="170">
        <f>G83</f>
        <v>170</v>
      </c>
      <c r="H82" s="170">
        <f aca="true" t="shared" si="7" ref="H82:J83">H83</f>
        <v>170</v>
      </c>
      <c r="I82" s="170">
        <f t="shared" si="7"/>
        <v>179</v>
      </c>
      <c r="J82" s="170">
        <f t="shared" si="7"/>
        <v>188</v>
      </c>
    </row>
    <row r="83" spans="1:10" ht="27.75" hidden="1">
      <c r="A83" s="306" t="s">
        <v>270</v>
      </c>
      <c r="B83" s="172"/>
      <c r="C83" s="172" t="s">
        <v>540</v>
      </c>
      <c r="D83" s="172" t="s">
        <v>486</v>
      </c>
      <c r="E83" s="172" t="s">
        <v>63</v>
      </c>
      <c r="F83" s="172"/>
      <c r="G83" s="307">
        <f>G84</f>
        <v>170</v>
      </c>
      <c r="H83" s="307">
        <f t="shared" si="7"/>
        <v>170</v>
      </c>
      <c r="I83" s="307">
        <f t="shared" si="7"/>
        <v>179</v>
      </c>
      <c r="J83" s="307">
        <f t="shared" si="7"/>
        <v>188</v>
      </c>
    </row>
    <row r="84" spans="1:10" ht="27" hidden="1">
      <c r="A84" s="172" t="s">
        <v>453</v>
      </c>
      <c r="B84" s="172"/>
      <c r="C84" s="172" t="s">
        <v>540</v>
      </c>
      <c r="D84" s="172" t="s">
        <v>486</v>
      </c>
      <c r="E84" s="172" t="s">
        <v>63</v>
      </c>
      <c r="F84" s="172" t="s">
        <v>454</v>
      </c>
      <c r="G84" s="307">
        <v>170</v>
      </c>
      <c r="H84" s="262">
        <v>170</v>
      </c>
      <c r="I84" s="262">
        <v>179</v>
      </c>
      <c r="J84" s="262">
        <v>188</v>
      </c>
    </row>
    <row r="85" spans="1:10" ht="216" hidden="1">
      <c r="A85" s="310" t="s">
        <v>524</v>
      </c>
      <c r="B85" s="172"/>
      <c r="C85" s="172"/>
      <c r="D85" s="172"/>
      <c r="E85" s="172"/>
      <c r="F85" s="172"/>
      <c r="G85" s="307"/>
      <c r="H85" s="262"/>
      <c r="I85" s="262"/>
      <c r="J85" s="285">
        <v>10.323</v>
      </c>
    </row>
    <row r="86" spans="1:10" ht="15">
      <c r="A86" s="156" t="s">
        <v>338</v>
      </c>
      <c r="B86" s="156" t="s">
        <v>496</v>
      </c>
      <c r="C86" s="156" t="s">
        <v>540</v>
      </c>
      <c r="D86" s="156" t="s">
        <v>349</v>
      </c>
      <c r="E86" s="156"/>
      <c r="F86" s="156"/>
      <c r="G86" s="157">
        <f aca="true" t="shared" si="8" ref="G86:J89">G87</f>
        <v>500</v>
      </c>
      <c r="H86" s="157">
        <f t="shared" si="8"/>
        <v>500</v>
      </c>
      <c r="I86" s="157">
        <f t="shared" si="8"/>
        <v>500</v>
      </c>
      <c r="J86" s="157">
        <f t="shared" si="8"/>
        <v>500</v>
      </c>
    </row>
    <row r="87" spans="1:10" ht="27.75" hidden="1">
      <c r="A87" s="299" t="s">
        <v>306</v>
      </c>
      <c r="B87" s="156" t="s">
        <v>496</v>
      </c>
      <c r="C87" s="156" t="s">
        <v>540</v>
      </c>
      <c r="D87" s="156">
        <v>11</v>
      </c>
      <c r="E87" s="156" t="s">
        <v>307</v>
      </c>
      <c r="F87" s="156"/>
      <c r="G87" s="157">
        <f t="shared" si="8"/>
        <v>500</v>
      </c>
      <c r="H87" s="157">
        <f t="shared" si="8"/>
        <v>500</v>
      </c>
      <c r="I87" s="157">
        <f t="shared" si="8"/>
        <v>500</v>
      </c>
      <c r="J87" s="157">
        <f t="shared" si="8"/>
        <v>500</v>
      </c>
    </row>
    <row r="88" spans="1:10" ht="15" hidden="1">
      <c r="A88" s="299" t="s">
        <v>338</v>
      </c>
      <c r="B88" s="156" t="s">
        <v>496</v>
      </c>
      <c r="C88" s="156" t="s">
        <v>540</v>
      </c>
      <c r="D88" s="156">
        <v>11</v>
      </c>
      <c r="E88" s="156" t="s">
        <v>308</v>
      </c>
      <c r="F88" s="156"/>
      <c r="G88" s="157">
        <f>G89</f>
        <v>500</v>
      </c>
      <c r="H88" s="157">
        <f t="shared" si="8"/>
        <v>500</v>
      </c>
      <c r="I88" s="157">
        <f t="shared" si="8"/>
        <v>500</v>
      </c>
      <c r="J88" s="157">
        <f t="shared" si="8"/>
        <v>500</v>
      </c>
    </row>
    <row r="89" spans="1:10" ht="15" hidden="1">
      <c r="A89" s="311" t="s">
        <v>130</v>
      </c>
      <c r="B89" s="156"/>
      <c r="C89" s="156" t="s">
        <v>540</v>
      </c>
      <c r="D89" s="156" t="s">
        <v>349</v>
      </c>
      <c r="E89" s="156" t="s">
        <v>131</v>
      </c>
      <c r="F89" s="156"/>
      <c r="G89" s="157">
        <f>G90</f>
        <v>500</v>
      </c>
      <c r="H89" s="157">
        <f t="shared" si="8"/>
        <v>500</v>
      </c>
      <c r="I89" s="157">
        <f t="shared" si="8"/>
        <v>500</v>
      </c>
      <c r="J89" s="157">
        <f t="shared" si="8"/>
        <v>500</v>
      </c>
    </row>
    <row r="90" spans="1:10" ht="15" hidden="1">
      <c r="A90" s="156" t="s">
        <v>352</v>
      </c>
      <c r="B90" s="156" t="s">
        <v>496</v>
      </c>
      <c r="C90" s="156" t="s">
        <v>540</v>
      </c>
      <c r="D90" s="156" t="s">
        <v>349</v>
      </c>
      <c r="E90" s="156" t="s">
        <v>131</v>
      </c>
      <c r="F90" s="156" t="s">
        <v>353</v>
      </c>
      <c r="G90" s="157">
        <v>500</v>
      </c>
      <c r="H90" s="157">
        <v>500</v>
      </c>
      <c r="I90" s="157">
        <v>500</v>
      </c>
      <c r="J90" s="157">
        <v>500</v>
      </c>
    </row>
    <row r="91" spans="1:10" ht="15">
      <c r="A91" s="156" t="s">
        <v>339</v>
      </c>
      <c r="B91" s="156" t="s">
        <v>496</v>
      </c>
      <c r="C91" s="156" t="s">
        <v>540</v>
      </c>
      <c r="D91" s="156">
        <v>13</v>
      </c>
      <c r="E91" s="156"/>
      <c r="F91" s="156"/>
      <c r="G91" s="157">
        <f>G92+G96+G100+G106+G113</f>
        <v>14446.684000000001</v>
      </c>
      <c r="H91" s="157">
        <f>H92+H96+H100+H106+H113</f>
        <v>15394.14</v>
      </c>
      <c r="I91" s="157">
        <f>I92+I96+I100+I106+I113</f>
        <v>11743.77</v>
      </c>
      <c r="J91" s="157">
        <f>J92+J96+J100+J106+J113</f>
        <v>11187.543000000001</v>
      </c>
    </row>
    <row r="92" spans="1:10" ht="41.25" hidden="1">
      <c r="A92" s="303" t="s">
        <v>309</v>
      </c>
      <c r="B92" s="156"/>
      <c r="C92" s="156" t="s">
        <v>540</v>
      </c>
      <c r="D92" s="156" t="s">
        <v>487</v>
      </c>
      <c r="E92" s="156" t="s">
        <v>310</v>
      </c>
      <c r="F92" s="156"/>
      <c r="G92" s="157">
        <f>G93</f>
        <v>0</v>
      </c>
      <c r="H92" s="157">
        <f aca="true" t="shared" si="9" ref="H92:J94">H93</f>
        <v>80.4</v>
      </c>
      <c r="I92" s="157">
        <f t="shared" si="9"/>
        <v>80.4</v>
      </c>
      <c r="J92" s="157">
        <f t="shared" si="9"/>
        <v>80.4</v>
      </c>
    </row>
    <row r="93" spans="1:10" ht="68.25" hidden="1">
      <c r="A93" s="303" t="s">
        <v>311</v>
      </c>
      <c r="B93" s="156"/>
      <c r="C93" s="156" t="s">
        <v>540</v>
      </c>
      <c r="D93" s="156" t="s">
        <v>487</v>
      </c>
      <c r="E93" s="156" t="s">
        <v>312</v>
      </c>
      <c r="F93" s="156"/>
      <c r="G93" s="157">
        <f>G94</f>
        <v>0</v>
      </c>
      <c r="H93" s="157">
        <f t="shared" si="9"/>
        <v>80.4</v>
      </c>
      <c r="I93" s="157">
        <f t="shared" si="9"/>
        <v>80.4</v>
      </c>
      <c r="J93" s="157">
        <f t="shared" si="9"/>
        <v>80.4</v>
      </c>
    </row>
    <row r="94" spans="1:10" ht="68.25" hidden="1">
      <c r="A94" s="297" t="s">
        <v>446</v>
      </c>
      <c r="B94" s="156"/>
      <c r="C94" s="156" t="s">
        <v>540</v>
      </c>
      <c r="D94" s="156" t="s">
        <v>487</v>
      </c>
      <c r="E94" s="156" t="s">
        <v>447</v>
      </c>
      <c r="F94" s="156"/>
      <c r="G94" s="157">
        <f>G95</f>
        <v>0</v>
      </c>
      <c r="H94" s="157">
        <f t="shared" si="9"/>
        <v>80.4</v>
      </c>
      <c r="I94" s="157">
        <f t="shared" si="9"/>
        <v>80.4</v>
      </c>
      <c r="J94" s="157">
        <f t="shared" si="9"/>
        <v>80.4</v>
      </c>
    </row>
    <row r="95" spans="1:10" ht="27" hidden="1">
      <c r="A95" s="261" t="s">
        <v>453</v>
      </c>
      <c r="B95" s="156"/>
      <c r="C95" s="156" t="s">
        <v>540</v>
      </c>
      <c r="D95" s="156" t="s">
        <v>487</v>
      </c>
      <c r="E95" s="156" t="s">
        <v>448</v>
      </c>
      <c r="F95" s="156" t="s">
        <v>454</v>
      </c>
      <c r="G95" s="157"/>
      <c r="H95" s="262">
        <v>80.4</v>
      </c>
      <c r="I95" s="262">
        <v>80.4</v>
      </c>
      <c r="J95" s="262">
        <v>80.4</v>
      </c>
    </row>
    <row r="96" spans="1:10" ht="41.25" hidden="1">
      <c r="A96" s="312" t="s">
        <v>49</v>
      </c>
      <c r="B96" s="156"/>
      <c r="C96" s="156" t="s">
        <v>540</v>
      </c>
      <c r="D96" s="156" t="s">
        <v>487</v>
      </c>
      <c r="E96" s="156" t="s">
        <v>305</v>
      </c>
      <c r="F96" s="156"/>
      <c r="G96" s="157">
        <f>G97</f>
        <v>0</v>
      </c>
      <c r="H96" s="157">
        <f aca="true" t="shared" si="10" ref="H96:J98">H97</f>
        <v>822.856</v>
      </c>
      <c r="I96" s="157">
        <f t="shared" si="10"/>
        <v>851.728</v>
      </c>
      <c r="J96" s="157">
        <f t="shared" si="10"/>
        <v>851.728</v>
      </c>
    </row>
    <row r="97" spans="1:10" ht="68.25" hidden="1">
      <c r="A97" s="303" t="s">
        <v>50</v>
      </c>
      <c r="B97" s="156"/>
      <c r="C97" s="156" t="s">
        <v>540</v>
      </c>
      <c r="D97" s="156" t="s">
        <v>487</v>
      </c>
      <c r="E97" s="156" t="s">
        <v>51</v>
      </c>
      <c r="F97" s="156"/>
      <c r="G97" s="157">
        <f>G98</f>
        <v>0</v>
      </c>
      <c r="H97" s="157">
        <f t="shared" si="10"/>
        <v>822.856</v>
      </c>
      <c r="I97" s="157">
        <f t="shared" si="10"/>
        <v>851.728</v>
      </c>
      <c r="J97" s="157">
        <f t="shared" si="10"/>
        <v>851.728</v>
      </c>
    </row>
    <row r="98" spans="1:10" ht="27.75" hidden="1">
      <c r="A98" s="303" t="s">
        <v>340</v>
      </c>
      <c r="B98" s="156"/>
      <c r="C98" s="156" t="s">
        <v>540</v>
      </c>
      <c r="D98" s="156" t="s">
        <v>487</v>
      </c>
      <c r="E98" s="156" t="s">
        <v>52</v>
      </c>
      <c r="F98" s="156"/>
      <c r="G98" s="157">
        <f>G99</f>
        <v>0</v>
      </c>
      <c r="H98" s="157">
        <f t="shared" si="10"/>
        <v>822.856</v>
      </c>
      <c r="I98" s="157">
        <f t="shared" si="10"/>
        <v>851.728</v>
      </c>
      <c r="J98" s="157">
        <f t="shared" si="10"/>
        <v>851.728</v>
      </c>
    </row>
    <row r="99" spans="1:10" ht="54" hidden="1">
      <c r="A99" s="156" t="s">
        <v>395</v>
      </c>
      <c r="B99" s="156"/>
      <c r="C99" s="156" t="s">
        <v>540</v>
      </c>
      <c r="D99" s="156" t="s">
        <v>487</v>
      </c>
      <c r="E99" s="156" t="s">
        <v>52</v>
      </c>
      <c r="F99" s="156" t="s">
        <v>354</v>
      </c>
      <c r="G99" s="157"/>
      <c r="H99" s="262">
        <v>822.856</v>
      </c>
      <c r="I99" s="262">
        <v>851.728</v>
      </c>
      <c r="J99" s="262">
        <v>851.728</v>
      </c>
    </row>
    <row r="100" spans="1:10" ht="41.25" hidden="1">
      <c r="A100" s="299" t="s">
        <v>341</v>
      </c>
      <c r="B100" s="156"/>
      <c r="C100" s="156" t="s">
        <v>540</v>
      </c>
      <c r="D100" s="156" t="s">
        <v>487</v>
      </c>
      <c r="E100" s="156" t="s">
        <v>330</v>
      </c>
      <c r="F100" s="156"/>
      <c r="G100" s="157">
        <f>G101</f>
        <v>450</v>
      </c>
      <c r="H100" s="157">
        <f aca="true" t="shared" si="11" ref="H100:J101">H101</f>
        <v>450</v>
      </c>
      <c r="I100" s="157">
        <f t="shared" si="11"/>
        <v>505</v>
      </c>
      <c r="J100" s="157">
        <f t="shared" si="11"/>
        <v>570</v>
      </c>
    </row>
    <row r="101" spans="1:10" ht="27.75" hidden="1">
      <c r="A101" s="299" t="s">
        <v>331</v>
      </c>
      <c r="B101" s="156"/>
      <c r="C101" s="156" t="s">
        <v>129</v>
      </c>
      <c r="D101" s="156" t="s">
        <v>487</v>
      </c>
      <c r="E101" s="156" t="s">
        <v>332</v>
      </c>
      <c r="F101" s="156"/>
      <c r="G101" s="157">
        <f>G102</f>
        <v>450</v>
      </c>
      <c r="H101" s="157">
        <f t="shared" si="11"/>
        <v>450</v>
      </c>
      <c r="I101" s="157">
        <f t="shared" si="11"/>
        <v>505</v>
      </c>
      <c r="J101" s="157">
        <f t="shared" si="11"/>
        <v>570</v>
      </c>
    </row>
    <row r="102" spans="1:10" ht="27" hidden="1">
      <c r="A102" s="156" t="s">
        <v>132</v>
      </c>
      <c r="B102" s="156"/>
      <c r="C102" s="156" t="s">
        <v>540</v>
      </c>
      <c r="D102" s="156" t="s">
        <v>487</v>
      </c>
      <c r="E102" s="156" t="s">
        <v>133</v>
      </c>
      <c r="F102" s="156"/>
      <c r="G102" s="157">
        <f>G103+G104+G105</f>
        <v>450</v>
      </c>
      <c r="H102" s="157">
        <f>H103+H104+H105</f>
        <v>450</v>
      </c>
      <c r="I102" s="157">
        <f>I103+I104+I105</f>
        <v>505</v>
      </c>
      <c r="J102" s="157">
        <f>J103+J104+J105</f>
        <v>570</v>
      </c>
    </row>
    <row r="103" spans="1:10" ht="27" hidden="1">
      <c r="A103" s="261" t="s">
        <v>453</v>
      </c>
      <c r="B103" s="156"/>
      <c r="C103" s="156" t="s">
        <v>540</v>
      </c>
      <c r="D103" s="156" t="s">
        <v>487</v>
      </c>
      <c r="E103" s="156" t="s">
        <v>133</v>
      </c>
      <c r="F103" s="156" t="s">
        <v>454</v>
      </c>
      <c r="G103" s="157">
        <v>410</v>
      </c>
      <c r="H103" s="262">
        <v>410</v>
      </c>
      <c r="I103" s="262">
        <v>450</v>
      </c>
      <c r="J103" s="262">
        <v>500</v>
      </c>
    </row>
    <row r="104" spans="1:10" ht="27" hidden="1">
      <c r="A104" s="156" t="s">
        <v>363</v>
      </c>
      <c r="B104" s="156"/>
      <c r="C104" s="156" t="s">
        <v>540</v>
      </c>
      <c r="D104" s="156" t="s">
        <v>487</v>
      </c>
      <c r="E104" s="156" t="s">
        <v>133</v>
      </c>
      <c r="F104" s="156" t="s">
        <v>351</v>
      </c>
      <c r="G104" s="157">
        <v>40</v>
      </c>
      <c r="H104" s="262">
        <v>40</v>
      </c>
      <c r="I104" s="262">
        <v>55</v>
      </c>
      <c r="J104" s="262">
        <v>70</v>
      </c>
    </row>
    <row r="105" spans="1:10" ht="15" hidden="1">
      <c r="A105" s="156" t="s">
        <v>352</v>
      </c>
      <c r="B105" s="156"/>
      <c r="C105" s="156" t="s">
        <v>540</v>
      </c>
      <c r="D105" s="156" t="s">
        <v>487</v>
      </c>
      <c r="E105" s="156" t="s">
        <v>133</v>
      </c>
      <c r="F105" s="156" t="s">
        <v>353</v>
      </c>
      <c r="G105" s="157"/>
      <c r="H105" s="262"/>
      <c r="I105" s="262"/>
      <c r="J105" s="262"/>
    </row>
    <row r="106" spans="1:10" ht="41.25" hidden="1">
      <c r="A106" s="303" t="s">
        <v>56</v>
      </c>
      <c r="B106" s="156"/>
      <c r="C106" s="156" t="s">
        <v>540</v>
      </c>
      <c r="D106" s="156" t="s">
        <v>487</v>
      </c>
      <c r="E106" s="156" t="s">
        <v>53</v>
      </c>
      <c r="F106" s="156"/>
      <c r="G106" s="157">
        <f>G107</f>
        <v>13012.684000000001</v>
      </c>
      <c r="H106" s="157">
        <f aca="true" t="shared" si="12" ref="H106:J107">H107</f>
        <v>13056.884</v>
      </c>
      <c r="I106" s="157">
        <f t="shared" si="12"/>
        <v>9798.642</v>
      </c>
      <c r="J106" s="157">
        <f t="shared" si="12"/>
        <v>9295.415</v>
      </c>
    </row>
    <row r="107" spans="1:10" ht="28.5" hidden="1">
      <c r="A107" s="181" t="s">
        <v>166</v>
      </c>
      <c r="B107" s="156"/>
      <c r="C107" s="156" t="s">
        <v>540</v>
      </c>
      <c r="D107" s="156" t="s">
        <v>487</v>
      </c>
      <c r="E107" s="156" t="s">
        <v>54</v>
      </c>
      <c r="F107" s="156"/>
      <c r="G107" s="157">
        <f>G108</f>
        <v>13012.684000000001</v>
      </c>
      <c r="H107" s="157">
        <f t="shared" si="12"/>
        <v>13056.884</v>
      </c>
      <c r="I107" s="157">
        <f t="shared" si="12"/>
        <v>9798.642</v>
      </c>
      <c r="J107" s="157">
        <f t="shared" si="12"/>
        <v>9295.415</v>
      </c>
    </row>
    <row r="108" spans="1:10" ht="27" hidden="1">
      <c r="A108" s="156" t="s">
        <v>103</v>
      </c>
      <c r="B108" s="156"/>
      <c r="C108" s="156" t="s">
        <v>540</v>
      </c>
      <c r="D108" s="156" t="s">
        <v>487</v>
      </c>
      <c r="E108" s="156" t="s">
        <v>55</v>
      </c>
      <c r="F108" s="156"/>
      <c r="G108" s="157">
        <f>G109+G110+G111+G112</f>
        <v>13012.684000000001</v>
      </c>
      <c r="H108" s="157">
        <f>H109+H110+H111+H112</f>
        <v>13056.884</v>
      </c>
      <c r="I108" s="157">
        <f>I109+I110+I111+I112</f>
        <v>9798.642</v>
      </c>
      <c r="J108" s="157">
        <f>J109+J110+J111+J112</f>
        <v>9295.415</v>
      </c>
    </row>
    <row r="109" spans="1:10" ht="54" hidden="1">
      <c r="A109" s="156" t="s">
        <v>395</v>
      </c>
      <c r="B109" s="156"/>
      <c r="C109" s="156" t="s">
        <v>540</v>
      </c>
      <c r="D109" s="156" t="s">
        <v>487</v>
      </c>
      <c r="E109" s="156" t="s">
        <v>55</v>
      </c>
      <c r="F109" s="156" t="s">
        <v>354</v>
      </c>
      <c r="G109" s="157">
        <v>3160</v>
      </c>
      <c r="H109" s="157">
        <v>3160</v>
      </c>
      <c r="I109" s="157">
        <v>3160</v>
      </c>
      <c r="J109" s="157">
        <v>3160</v>
      </c>
    </row>
    <row r="110" spans="1:10" ht="27" hidden="1">
      <c r="A110" s="261" t="s">
        <v>453</v>
      </c>
      <c r="B110" s="156"/>
      <c r="C110" s="156" t="s">
        <v>540</v>
      </c>
      <c r="D110" s="156" t="s">
        <v>487</v>
      </c>
      <c r="E110" s="156" t="s">
        <v>55</v>
      </c>
      <c r="F110" s="156" t="s">
        <v>454</v>
      </c>
      <c r="G110" s="157">
        <v>3650</v>
      </c>
      <c r="H110" s="157">
        <v>3650</v>
      </c>
      <c r="I110" s="157">
        <v>2500</v>
      </c>
      <c r="J110" s="157">
        <v>2550</v>
      </c>
    </row>
    <row r="111" spans="1:10" ht="15" hidden="1">
      <c r="A111" s="156" t="s">
        <v>352</v>
      </c>
      <c r="B111" s="156"/>
      <c r="C111" s="156" t="s">
        <v>540</v>
      </c>
      <c r="D111" s="156" t="s">
        <v>487</v>
      </c>
      <c r="E111" s="156" t="s">
        <v>55</v>
      </c>
      <c r="F111" s="156" t="s">
        <v>353</v>
      </c>
      <c r="G111" s="157">
        <v>130</v>
      </c>
      <c r="H111" s="157">
        <v>130</v>
      </c>
      <c r="I111" s="157">
        <v>130</v>
      </c>
      <c r="J111" s="157">
        <v>130</v>
      </c>
    </row>
    <row r="112" spans="1:10" ht="15" hidden="1">
      <c r="A112" s="275" t="s">
        <v>293</v>
      </c>
      <c r="B112" s="275"/>
      <c r="C112" s="275"/>
      <c r="D112" s="275"/>
      <c r="E112" s="275"/>
      <c r="F112" s="275"/>
      <c r="G112" s="313">
        <v>6072.684</v>
      </c>
      <c r="H112" s="314">
        <v>6116.884</v>
      </c>
      <c r="I112" s="314">
        <v>4008.642</v>
      </c>
      <c r="J112" s="314">
        <v>3455.415</v>
      </c>
    </row>
    <row r="113" spans="1:10" ht="15" hidden="1">
      <c r="A113" s="156" t="s">
        <v>489</v>
      </c>
      <c r="B113" s="156" t="s">
        <v>496</v>
      </c>
      <c r="C113" s="156" t="s">
        <v>540</v>
      </c>
      <c r="D113" s="156" t="s">
        <v>487</v>
      </c>
      <c r="E113" s="156"/>
      <c r="F113" s="156"/>
      <c r="G113" s="157">
        <f>G114+G117+G120+G123+G126+G129+G132+G135+G138</f>
        <v>984</v>
      </c>
      <c r="H113" s="157">
        <f>H114+H117+H120+H123+H126+H129+H132+H135+H138</f>
        <v>984</v>
      </c>
      <c r="I113" s="157">
        <f>I114+I117+I120+I123+I126+I129+I132+I135+I138</f>
        <v>508</v>
      </c>
      <c r="J113" s="157">
        <f>J114+J117+J120+J123+J126+J129+J132+J135+J138</f>
        <v>390</v>
      </c>
    </row>
    <row r="114" spans="1:10" ht="71.25" hidden="1">
      <c r="A114" s="81" t="s">
        <v>383</v>
      </c>
      <c r="B114" s="81" t="s">
        <v>496</v>
      </c>
      <c r="C114" s="81" t="s">
        <v>540</v>
      </c>
      <c r="D114" s="81" t="s">
        <v>487</v>
      </c>
      <c r="E114" s="81" t="s">
        <v>194</v>
      </c>
      <c r="F114" s="81"/>
      <c r="G114" s="82">
        <f>G115</f>
        <v>234</v>
      </c>
      <c r="H114" s="82">
        <f aca="true" t="shared" si="13" ref="H114:J115">H115</f>
        <v>234</v>
      </c>
      <c r="I114" s="82">
        <f t="shared" si="13"/>
        <v>0</v>
      </c>
      <c r="J114" s="82">
        <f t="shared" si="13"/>
        <v>0</v>
      </c>
    </row>
    <row r="115" spans="1:10" ht="15" hidden="1">
      <c r="A115" s="156" t="s">
        <v>142</v>
      </c>
      <c r="B115" s="156"/>
      <c r="C115" s="156" t="s">
        <v>540</v>
      </c>
      <c r="D115" s="156" t="s">
        <v>487</v>
      </c>
      <c r="E115" s="248" t="s">
        <v>143</v>
      </c>
      <c r="F115" s="156"/>
      <c r="G115" s="157">
        <f>G116</f>
        <v>234</v>
      </c>
      <c r="H115" s="157">
        <f t="shared" si="13"/>
        <v>234</v>
      </c>
      <c r="I115" s="157">
        <f t="shared" si="13"/>
        <v>0</v>
      </c>
      <c r="J115" s="157">
        <f t="shared" si="13"/>
        <v>0</v>
      </c>
    </row>
    <row r="116" spans="1:10" ht="27" hidden="1">
      <c r="A116" s="156" t="s">
        <v>453</v>
      </c>
      <c r="B116" s="156" t="s">
        <v>496</v>
      </c>
      <c r="C116" s="156" t="s">
        <v>540</v>
      </c>
      <c r="D116" s="156" t="s">
        <v>487</v>
      </c>
      <c r="E116" s="248" t="s">
        <v>143</v>
      </c>
      <c r="F116" s="156" t="s">
        <v>454</v>
      </c>
      <c r="G116" s="157">
        <v>234</v>
      </c>
      <c r="H116" s="262">
        <v>234</v>
      </c>
      <c r="I116" s="262"/>
      <c r="J116" s="262"/>
    </row>
    <row r="117" spans="1:10" ht="42.75" hidden="1">
      <c r="A117" s="81" t="s">
        <v>384</v>
      </c>
      <c r="B117" s="156"/>
      <c r="C117" s="81" t="s">
        <v>129</v>
      </c>
      <c r="D117" s="81" t="s">
        <v>487</v>
      </c>
      <c r="E117" s="81" t="s">
        <v>198</v>
      </c>
      <c r="F117" s="81"/>
      <c r="G117" s="82">
        <f>G118</f>
        <v>53</v>
      </c>
      <c r="H117" s="82">
        <f aca="true" t="shared" si="14" ref="H117:J118">H118</f>
        <v>53</v>
      </c>
      <c r="I117" s="82">
        <f t="shared" si="14"/>
        <v>0</v>
      </c>
      <c r="J117" s="82">
        <f t="shared" si="14"/>
        <v>0</v>
      </c>
    </row>
    <row r="118" spans="1:10" ht="27" hidden="1">
      <c r="A118" s="156" t="s">
        <v>57</v>
      </c>
      <c r="B118" s="156"/>
      <c r="C118" s="156" t="s">
        <v>540</v>
      </c>
      <c r="D118" s="156" t="s">
        <v>487</v>
      </c>
      <c r="E118" s="248" t="s">
        <v>58</v>
      </c>
      <c r="F118" s="156"/>
      <c r="G118" s="157">
        <f>G119</f>
        <v>53</v>
      </c>
      <c r="H118" s="157">
        <f t="shared" si="14"/>
        <v>53</v>
      </c>
      <c r="I118" s="157">
        <f t="shared" si="14"/>
        <v>0</v>
      </c>
      <c r="J118" s="157">
        <f t="shared" si="14"/>
        <v>0</v>
      </c>
    </row>
    <row r="119" spans="1:10" ht="27" hidden="1">
      <c r="A119" s="156" t="s">
        <v>453</v>
      </c>
      <c r="B119" s="156"/>
      <c r="C119" s="156" t="s">
        <v>540</v>
      </c>
      <c r="D119" s="156" t="s">
        <v>487</v>
      </c>
      <c r="E119" s="248" t="s">
        <v>58</v>
      </c>
      <c r="F119" s="156" t="s">
        <v>454</v>
      </c>
      <c r="G119" s="157">
        <v>53</v>
      </c>
      <c r="H119" s="262">
        <v>53</v>
      </c>
      <c r="I119" s="262"/>
      <c r="J119" s="262"/>
    </row>
    <row r="120" spans="1:10" ht="57" hidden="1">
      <c r="A120" s="81" t="s">
        <v>509</v>
      </c>
      <c r="B120" s="81"/>
      <c r="C120" s="81" t="s">
        <v>540</v>
      </c>
      <c r="D120" s="81" t="s">
        <v>487</v>
      </c>
      <c r="E120" s="81" t="s">
        <v>319</v>
      </c>
      <c r="F120" s="81"/>
      <c r="G120" s="82">
        <f>G121</f>
        <v>90</v>
      </c>
      <c r="H120" s="82">
        <f aca="true" t="shared" si="15" ref="H120:J121">H121</f>
        <v>90</v>
      </c>
      <c r="I120" s="82">
        <f t="shared" si="15"/>
        <v>0</v>
      </c>
      <c r="J120" s="82">
        <f t="shared" si="15"/>
        <v>0</v>
      </c>
    </row>
    <row r="121" spans="1:10" ht="27" hidden="1">
      <c r="A121" s="156" t="s">
        <v>59</v>
      </c>
      <c r="B121" s="156"/>
      <c r="C121" s="156" t="s">
        <v>540</v>
      </c>
      <c r="D121" s="156" t="s">
        <v>487</v>
      </c>
      <c r="E121" s="248" t="s">
        <v>60</v>
      </c>
      <c r="F121" s="156"/>
      <c r="G121" s="157">
        <f>G122</f>
        <v>90</v>
      </c>
      <c r="H121" s="157">
        <f t="shared" si="15"/>
        <v>90</v>
      </c>
      <c r="I121" s="157">
        <f t="shared" si="15"/>
        <v>0</v>
      </c>
      <c r="J121" s="157">
        <f t="shared" si="15"/>
        <v>0</v>
      </c>
    </row>
    <row r="122" spans="1:10" ht="27" hidden="1">
      <c r="A122" s="156" t="s">
        <v>453</v>
      </c>
      <c r="B122" s="156" t="s">
        <v>496</v>
      </c>
      <c r="C122" s="156" t="s">
        <v>540</v>
      </c>
      <c r="D122" s="156" t="s">
        <v>487</v>
      </c>
      <c r="E122" s="248" t="s">
        <v>60</v>
      </c>
      <c r="F122" s="156" t="s">
        <v>454</v>
      </c>
      <c r="G122" s="157">
        <v>90</v>
      </c>
      <c r="H122" s="262">
        <v>90</v>
      </c>
      <c r="I122" s="262"/>
      <c r="J122" s="262"/>
    </row>
    <row r="123" spans="1:10" ht="57" hidden="1">
      <c r="A123" s="81" t="s">
        <v>511</v>
      </c>
      <c r="B123" s="156"/>
      <c r="C123" s="156" t="s">
        <v>540</v>
      </c>
      <c r="D123" s="156" t="s">
        <v>487</v>
      </c>
      <c r="E123" s="156" t="s">
        <v>305</v>
      </c>
      <c r="F123" s="156"/>
      <c r="G123" s="157">
        <f>G124</f>
        <v>3</v>
      </c>
      <c r="H123" s="157">
        <f aca="true" t="shared" si="16" ref="H123:J124">H124</f>
        <v>3</v>
      </c>
      <c r="I123" s="157">
        <f t="shared" si="16"/>
        <v>3</v>
      </c>
      <c r="J123" s="157">
        <f t="shared" si="16"/>
        <v>0</v>
      </c>
    </row>
    <row r="124" spans="1:10" ht="27" hidden="1">
      <c r="A124" s="156" t="s">
        <v>64</v>
      </c>
      <c r="B124" s="156"/>
      <c r="C124" s="156" t="s">
        <v>540</v>
      </c>
      <c r="D124" s="156" t="s">
        <v>487</v>
      </c>
      <c r="E124" s="248" t="s">
        <v>65</v>
      </c>
      <c r="F124" s="156"/>
      <c r="G124" s="157">
        <f>G125</f>
        <v>3</v>
      </c>
      <c r="H124" s="157">
        <f t="shared" si="16"/>
        <v>3</v>
      </c>
      <c r="I124" s="157">
        <f t="shared" si="16"/>
        <v>3</v>
      </c>
      <c r="J124" s="157">
        <f t="shared" si="16"/>
        <v>0</v>
      </c>
    </row>
    <row r="125" spans="1:10" ht="27" hidden="1">
      <c r="A125" s="156" t="s">
        <v>453</v>
      </c>
      <c r="B125" s="156" t="s">
        <v>496</v>
      </c>
      <c r="C125" s="156" t="s">
        <v>540</v>
      </c>
      <c r="D125" s="156" t="s">
        <v>487</v>
      </c>
      <c r="E125" s="248" t="s">
        <v>65</v>
      </c>
      <c r="F125" s="156" t="s">
        <v>454</v>
      </c>
      <c r="G125" s="157">
        <v>3</v>
      </c>
      <c r="H125" s="262">
        <v>3</v>
      </c>
      <c r="I125" s="262">
        <v>3</v>
      </c>
      <c r="J125" s="262"/>
    </row>
    <row r="126" spans="1:10" ht="57" hidden="1">
      <c r="A126" s="169" t="s">
        <v>285</v>
      </c>
      <c r="B126" s="169"/>
      <c r="C126" s="169" t="s">
        <v>540</v>
      </c>
      <c r="D126" s="169" t="s">
        <v>487</v>
      </c>
      <c r="E126" s="288" t="s">
        <v>320</v>
      </c>
      <c r="F126" s="169"/>
      <c r="G126" s="170">
        <f>G127</f>
        <v>100</v>
      </c>
      <c r="H126" s="170">
        <f aca="true" t="shared" si="17" ref="H126:J127">H127</f>
        <v>100</v>
      </c>
      <c r="I126" s="170">
        <f t="shared" si="17"/>
        <v>105</v>
      </c>
      <c r="J126" s="170">
        <f t="shared" si="17"/>
        <v>110</v>
      </c>
    </row>
    <row r="127" spans="1:10" ht="27.75" hidden="1">
      <c r="A127" s="306" t="s">
        <v>270</v>
      </c>
      <c r="B127" s="172"/>
      <c r="C127" s="172" t="s">
        <v>540</v>
      </c>
      <c r="D127" s="172" t="s">
        <v>487</v>
      </c>
      <c r="E127" s="172" t="s">
        <v>63</v>
      </c>
      <c r="F127" s="172"/>
      <c r="G127" s="307">
        <f>G128</f>
        <v>100</v>
      </c>
      <c r="H127" s="307">
        <f t="shared" si="17"/>
        <v>100</v>
      </c>
      <c r="I127" s="307">
        <f t="shared" si="17"/>
        <v>105</v>
      </c>
      <c r="J127" s="307">
        <f t="shared" si="17"/>
        <v>110</v>
      </c>
    </row>
    <row r="128" spans="1:10" ht="27" hidden="1">
      <c r="A128" s="172" t="s">
        <v>453</v>
      </c>
      <c r="B128" s="172"/>
      <c r="C128" s="172" t="s">
        <v>540</v>
      </c>
      <c r="D128" s="172" t="s">
        <v>487</v>
      </c>
      <c r="E128" s="172" t="s">
        <v>63</v>
      </c>
      <c r="F128" s="172" t="s">
        <v>454</v>
      </c>
      <c r="G128" s="307">
        <v>100</v>
      </c>
      <c r="H128" s="262">
        <v>100</v>
      </c>
      <c r="I128" s="262">
        <v>105</v>
      </c>
      <c r="J128" s="262">
        <v>110</v>
      </c>
    </row>
    <row r="129" spans="1:10" ht="42.75" hidden="1">
      <c r="A129" s="270" t="s">
        <v>417</v>
      </c>
      <c r="B129" s="81"/>
      <c r="C129" s="81" t="s">
        <v>540</v>
      </c>
      <c r="D129" s="81" t="s">
        <v>487</v>
      </c>
      <c r="E129" s="81" t="s">
        <v>333</v>
      </c>
      <c r="F129" s="81"/>
      <c r="G129" s="82">
        <f>G130</f>
        <v>19</v>
      </c>
      <c r="H129" s="82">
        <f aca="true" t="shared" si="18" ref="H129:J130">H130</f>
        <v>19</v>
      </c>
      <c r="I129" s="82">
        <f t="shared" si="18"/>
        <v>0</v>
      </c>
      <c r="J129" s="82">
        <f t="shared" si="18"/>
        <v>0</v>
      </c>
    </row>
    <row r="130" spans="1:10" ht="54.75" hidden="1">
      <c r="A130" s="297" t="s">
        <v>104</v>
      </c>
      <c r="B130" s="156"/>
      <c r="C130" s="156" t="s">
        <v>540</v>
      </c>
      <c r="D130" s="156" t="s">
        <v>487</v>
      </c>
      <c r="E130" s="248" t="s">
        <v>66</v>
      </c>
      <c r="F130" s="156"/>
      <c r="G130" s="157">
        <f>G131</f>
        <v>19</v>
      </c>
      <c r="H130" s="157">
        <f t="shared" si="18"/>
        <v>19</v>
      </c>
      <c r="I130" s="157">
        <f t="shared" si="18"/>
        <v>0</v>
      </c>
      <c r="J130" s="157">
        <f t="shared" si="18"/>
        <v>0</v>
      </c>
    </row>
    <row r="131" spans="1:10" ht="27" hidden="1">
      <c r="A131" s="156" t="s">
        <v>453</v>
      </c>
      <c r="B131" s="156" t="s">
        <v>496</v>
      </c>
      <c r="C131" s="156" t="s">
        <v>540</v>
      </c>
      <c r="D131" s="156" t="s">
        <v>487</v>
      </c>
      <c r="E131" s="248" t="s">
        <v>66</v>
      </c>
      <c r="F131" s="156" t="s">
        <v>454</v>
      </c>
      <c r="G131" s="300">
        <v>19</v>
      </c>
      <c r="H131" s="262">
        <v>19</v>
      </c>
      <c r="I131" s="262"/>
      <c r="J131" s="262"/>
    </row>
    <row r="132" spans="1:10" ht="42.75" hidden="1">
      <c r="A132" s="81" t="s">
        <v>138</v>
      </c>
      <c r="B132" s="81"/>
      <c r="C132" s="81" t="s">
        <v>540</v>
      </c>
      <c r="D132" s="81" t="s">
        <v>487</v>
      </c>
      <c r="E132" s="81" t="s">
        <v>323</v>
      </c>
      <c r="F132" s="81"/>
      <c r="G132" s="82">
        <f>G133</f>
        <v>420</v>
      </c>
      <c r="H132" s="82">
        <f aca="true" t="shared" si="19" ref="H132:J133">H133</f>
        <v>420</v>
      </c>
      <c r="I132" s="82">
        <f t="shared" si="19"/>
        <v>280</v>
      </c>
      <c r="J132" s="82">
        <f t="shared" si="19"/>
        <v>280</v>
      </c>
    </row>
    <row r="133" spans="1:10" ht="15" hidden="1">
      <c r="A133" s="156" t="s">
        <v>61</v>
      </c>
      <c r="B133" s="156"/>
      <c r="C133" s="156" t="s">
        <v>540</v>
      </c>
      <c r="D133" s="156" t="s">
        <v>487</v>
      </c>
      <c r="E133" s="156" t="s">
        <v>62</v>
      </c>
      <c r="F133" s="156"/>
      <c r="G133" s="157">
        <f>G134</f>
        <v>420</v>
      </c>
      <c r="H133" s="157">
        <f t="shared" si="19"/>
        <v>420</v>
      </c>
      <c r="I133" s="157">
        <f t="shared" si="19"/>
        <v>280</v>
      </c>
      <c r="J133" s="157">
        <f t="shared" si="19"/>
        <v>280</v>
      </c>
    </row>
    <row r="134" spans="1:10" ht="27" hidden="1">
      <c r="A134" s="156" t="s">
        <v>453</v>
      </c>
      <c r="B134" s="156"/>
      <c r="C134" s="156" t="s">
        <v>540</v>
      </c>
      <c r="D134" s="156" t="s">
        <v>487</v>
      </c>
      <c r="E134" s="156" t="s">
        <v>62</v>
      </c>
      <c r="F134" s="156" t="s">
        <v>454</v>
      </c>
      <c r="G134" s="157">
        <v>420</v>
      </c>
      <c r="H134" s="262">
        <v>420</v>
      </c>
      <c r="I134" s="262">
        <v>280</v>
      </c>
      <c r="J134" s="262">
        <v>280</v>
      </c>
    </row>
    <row r="135" spans="1:10" ht="57" hidden="1">
      <c r="A135" s="81" t="s">
        <v>134</v>
      </c>
      <c r="B135" s="81" t="s">
        <v>496</v>
      </c>
      <c r="C135" s="81" t="s">
        <v>540</v>
      </c>
      <c r="D135" s="81" t="s">
        <v>487</v>
      </c>
      <c r="E135" s="81" t="s">
        <v>328</v>
      </c>
      <c r="F135" s="81"/>
      <c r="G135" s="82">
        <f>G136</f>
        <v>5</v>
      </c>
      <c r="H135" s="82">
        <f aca="true" t="shared" si="20" ref="H135:J136">H136</f>
        <v>5</v>
      </c>
      <c r="I135" s="82">
        <f t="shared" si="20"/>
        <v>5</v>
      </c>
      <c r="J135" s="82">
        <f t="shared" si="20"/>
        <v>0</v>
      </c>
    </row>
    <row r="136" spans="1:10" ht="40.5" hidden="1">
      <c r="A136" s="156" t="s">
        <v>105</v>
      </c>
      <c r="B136" s="156"/>
      <c r="C136" s="156" t="s">
        <v>540</v>
      </c>
      <c r="D136" s="156" t="s">
        <v>487</v>
      </c>
      <c r="E136" s="156" t="s">
        <v>135</v>
      </c>
      <c r="F136" s="156"/>
      <c r="G136" s="157">
        <f>G137</f>
        <v>5</v>
      </c>
      <c r="H136" s="157">
        <f t="shared" si="20"/>
        <v>5</v>
      </c>
      <c r="I136" s="157">
        <f t="shared" si="20"/>
        <v>5</v>
      </c>
      <c r="J136" s="157">
        <f t="shared" si="20"/>
        <v>0</v>
      </c>
    </row>
    <row r="137" spans="1:10" ht="27" hidden="1">
      <c r="A137" s="156" t="s">
        <v>453</v>
      </c>
      <c r="B137" s="156" t="s">
        <v>496</v>
      </c>
      <c r="C137" s="156" t="s">
        <v>540</v>
      </c>
      <c r="D137" s="156" t="s">
        <v>487</v>
      </c>
      <c r="E137" s="156" t="s">
        <v>135</v>
      </c>
      <c r="F137" s="156" t="s">
        <v>454</v>
      </c>
      <c r="G137" s="157">
        <v>5</v>
      </c>
      <c r="H137" s="262">
        <v>5</v>
      </c>
      <c r="I137" s="262">
        <v>5</v>
      </c>
      <c r="J137" s="262"/>
    </row>
    <row r="138" spans="1:10" ht="42.75" hidden="1">
      <c r="A138" s="81" t="s">
        <v>68</v>
      </c>
      <c r="B138" s="81"/>
      <c r="C138" s="81" t="s">
        <v>540</v>
      </c>
      <c r="D138" s="81" t="s">
        <v>487</v>
      </c>
      <c r="E138" s="81" t="s">
        <v>69</v>
      </c>
      <c r="F138" s="81"/>
      <c r="G138" s="82">
        <v>60</v>
      </c>
      <c r="H138" s="82">
        <v>60</v>
      </c>
      <c r="I138" s="82">
        <v>115</v>
      </c>
      <c r="J138" s="82">
        <f aca="true" t="shared" si="21" ref="H138:J139">J139</f>
        <v>0</v>
      </c>
    </row>
    <row r="139" spans="1:10" ht="40.5" hidden="1">
      <c r="A139" s="156" t="s">
        <v>70</v>
      </c>
      <c r="B139" s="156"/>
      <c r="C139" s="156" t="s">
        <v>129</v>
      </c>
      <c r="D139" s="156" t="s">
        <v>487</v>
      </c>
      <c r="E139" s="156" t="s">
        <v>71</v>
      </c>
      <c r="F139" s="156"/>
      <c r="G139" s="157">
        <f>G140</f>
        <v>50</v>
      </c>
      <c r="H139" s="157">
        <f t="shared" si="21"/>
        <v>50</v>
      </c>
      <c r="I139" s="157">
        <f t="shared" si="21"/>
        <v>165</v>
      </c>
      <c r="J139" s="157">
        <f t="shared" si="21"/>
        <v>0</v>
      </c>
    </row>
    <row r="140" spans="1:10" ht="27" hidden="1">
      <c r="A140" s="156" t="s">
        <v>453</v>
      </c>
      <c r="B140" s="156"/>
      <c r="C140" s="156" t="s">
        <v>540</v>
      </c>
      <c r="D140" s="156" t="s">
        <v>487</v>
      </c>
      <c r="E140" s="156" t="s">
        <v>71</v>
      </c>
      <c r="F140" s="156" t="s">
        <v>454</v>
      </c>
      <c r="G140" s="157">
        <v>50</v>
      </c>
      <c r="H140" s="262">
        <v>50</v>
      </c>
      <c r="I140" s="262">
        <v>165</v>
      </c>
      <c r="J140" s="262"/>
    </row>
    <row r="141" spans="1:10" ht="15">
      <c r="A141" s="156" t="s">
        <v>437</v>
      </c>
      <c r="B141" s="156" t="s">
        <v>496</v>
      </c>
      <c r="C141" s="156" t="s">
        <v>485</v>
      </c>
      <c r="D141" s="156"/>
      <c r="E141" s="289"/>
      <c r="F141" s="289"/>
      <c r="G141" s="157">
        <f>G142+G146+G150</f>
        <v>3569.2</v>
      </c>
      <c r="H141" s="157">
        <f>H142+H146+H150</f>
        <v>3644.2</v>
      </c>
      <c r="I141" s="157">
        <f>I142+I146+I150</f>
        <v>3772</v>
      </c>
      <c r="J141" s="157">
        <f>J142+J146+J150</f>
        <v>4358</v>
      </c>
    </row>
    <row r="142" spans="1:10" ht="15" hidden="1">
      <c r="A142" s="81" t="s">
        <v>230</v>
      </c>
      <c r="B142" s="156"/>
      <c r="C142" s="81" t="s">
        <v>485</v>
      </c>
      <c r="D142" s="81" t="s">
        <v>491</v>
      </c>
      <c r="E142" s="289"/>
      <c r="F142" s="289"/>
      <c r="G142" s="157">
        <f aca="true" t="shared" si="22" ref="G142:J144">G143</f>
        <v>370.2</v>
      </c>
      <c r="H142" s="157">
        <f t="shared" si="22"/>
        <v>370.2</v>
      </c>
      <c r="I142" s="157">
        <f t="shared" si="22"/>
        <v>0</v>
      </c>
      <c r="J142" s="157">
        <f t="shared" si="22"/>
        <v>0</v>
      </c>
    </row>
    <row r="143" spans="1:10" ht="85.5" hidden="1">
      <c r="A143" s="53" t="s">
        <v>106</v>
      </c>
      <c r="B143" s="156"/>
      <c r="C143" s="81" t="s">
        <v>485</v>
      </c>
      <c r="D143" s="81" t="s">
        <v>491</v>
      </c>
      <c r="E143" s="202" t="s">
        <v>329</v>
      </c>
      <c r="F143" s="202"/>
      <c r="G143" s="157">
        <f t="shared" si="22"/>
        <v>370.2</v>
      </c>
      <c r="H143" s="157">
        <f t="shared" si="22"/>
        <v>370.2</v>
      </c>
      <c r="I143" s="157">
        <f t="shared" si="22"/>
        <v>0</v>
      </c>
      <c r="J143" s="157">
        <f t="shared" si="22"/>
        <v>0</v>
      </c>
    </row>
    <row r="144" spans="1:10" ht="27.75" hidden="1">
      <c r="A144" s="297" t="s">
        <v>136</v>
      </c>
      <c r="B144" s="156"/>
      <c r="C144" s="156" t="s">
        <v>485</v>
      </c>
      <c r="D144" s="156" t="s">
        <v>491</v>
      </c>
      <c r="E144" s="289" t="s">
        <v>137</v>
      </c>
      <c r="F144" s="289"/>
      <c r="G144" s="157">
        <f t="shared" si="22"/>
        <v>370.2</v>
      </c>
      <c r="H144" s="157">
        <f t="shared" si="22"/>
        <v>370.2</v>
      </c>
      <c r="I144" s="157">
        <f t="shared" si="22"/>
        <v>0</v>
      </c>
      <c r="J144" s="157">
        <f t="shared" si="22"/>
        <v>0</v>
      </c>
    </row>
    <row r="145" spans="1:10" ht="15" hidden="1">
      <c r="A145" s="315" t="s">
        <v>352</v>
      </c>
      <c r="B145" s="156"/>
      <c r="C145" s="156" t="s">
        <v>485</v>
      </c>
      <c r="D145" s="156" t="s">
        <v>491</v>
      </c>
      <c r="E145" s="289" t="s">
        <v>137</v>
      </c>
      <c r="F145" s="289" t="s">
        <v>353</v>
      </c>
      <c r="G145" s="157">
        <v>370.2</v>
      </c>
      <c r="H145" s="262">
        <v>370.2</v>
      </c>
      <c r="I145" s="262"/>
      <c r="J145" s="262"/>
    </row>
    <row r="146" spans="1:10" ht="15" hidden="1">
      <c r="A146" s="283" t="s">
        <v>249</v>
      </c>
      <c r="B146" s="156"/>
      <c r="C146" s="156" t="s">
        <v>485</v>
      </c>
      <c r="D146" s="156" t="s">
        <v>490</v>
      </c>
      <c r="E146" s="289"/>
      <c r="F146" s="289"/>
      <c r="G146" s="157">
        <f>G147</f>
        <v>3124</v>
      </c>
      <c r="H146" s="157">
        <f aca="true" t="shared" si="23" ref="H146:J148">H147</f>
        <v>3199</v>
      </c>
      <c r="I146" s="157">
        <f t="shared" si="23"/>
        <v>3772</v>
      </c>
      <c r="J146" s="157">
        <f t="shared" si="23"/>
        <v>4358</v>
      </c>
    </row>
    <row r="147" spans="1:10" ht="27" hidden="1">
      <c r="A147" s="316" t="s">
        <v>67</v>
      </c>
      <c r="B147" s="156"/>
      <c r="C147" s="156" t="s">
        <v>485</v>
      </c>
      <c r="D147" s="156" t="s">
        <v>490</v>
      </c>
      <c r="E147" s="289" t="s">
        <v>53</v>
      </c>
      <c r="F147" s="289"/>
      <c r="G147" s="157">
        <f>G148</f>
        <v>3124</v>
      </c>
      <c r="H147" s="157">
        <f t="shared" si="23"/>
        <v>3199</v>
      </c>
      <c r="I147" s="157">
        <f t="shared" si="23"/>
        <v>3772</v>
      </c>
      <c r="J147" s="157">
        <f t="shared" si="23"/>
        <v>4358</v>
      </c>
    </row>
    <row r="148" spans="1:10" ht="41.25" hidden="1">
      <c r="A148" s="315" t="s">
        <v>449</v>
      </c>
      <c r="B148" s="156"/>
      <c r="C148" s="156" t="s">
        <v>485</v>
      </c>
      <c r="D148" s="156" t="s">
        <v>490</v>
      </c>
      <c r="E148" s="289" t="s">
        <v>450</v>
      </c>
      <c r="F148" s="289"/>
      <c r="G148" s="157">
        <f>G149</f>
        <v>3124</v>
      </c>
      <c r="H148" s="157">
        <f t="shared" si="23"/>
        <v>3199</v>
      </c>
      <c r="I148" s="157">
        <f t="shared" si="23"/>
        <v>3772</v>
      </c>
      <c r="J148" s="157">
        <f t="shared" si="23"/>
        <v>4358</v>
      </c>
    </row>
    <row r="149" spans="1:10" ht="27" hidden="1">
      <c r="A149" s="261" t="s">
        <v>453</v>
      </c>
      <c r="B149" s="156"/>
      <c r="C149" s="156" t="s">
        <v>485</v>
      </c>
      <c r="D149" s="156" t="s">
        <v>490</v>
      </c>
      <c r="E149" s="289" t="s">
        <v>450</v>
      </c>
      <c r="F149" s="289" t="s">
        <v>454</v>
      </c>
      <c r="G149" s="287">
        <v>3124</v>
      </c>
      <c r="H149" s="317">
        <v>3199</v>
      </c>
      <c r="I149" s="317">
        <v>3772</v>
      </c>
      <c r="J149" s="317">
        <v>4358</v>
      </c>
    </row>
    <row r="150" spans="1:10" ht="28.5" hidden="1">
      <c r="A150" s="199" t="s">
        <v>438</v>
      </c>
      <c r="B150" s="156"/>
      <c r="C150" s="156" t="s">
        <v>485</v>
      </c>
      <c r="D150" s="156" t="s">
        <v>439</v>
      </c>
      <c r="E150" s="289"/>
      <c r="F150" s="289"/>
      <c r="G150" s="157">
        <f>G151</f>
        <v>75</v>
      </c>
      <c r="H150" s="157">
        <f aca="true" t="shared" si="24" ref="H150:J152">H151</f>
        <v>75</v>
      </c>
      <c r="I150" s="157">
        <f t="shared" si="24"/>
        <v>0</v>
      </c>
      <c r="J150" s="157">
        <f t="shared" si="24"/>
        <v>0</v>
      </c>
    </row>
    <row r="151" spans="1:10" ht="27" hidden="1">
      <c r="A151" s="316" t="s">
        <v>67</v>
      </c>
      <c r="B151" s="156"/>
      <c r="C151" s="156" t="s">
        <v>485</v>
      </c>
      <c r="D151" s="156" t="s">
        <v>439</v>
      </c>
      <c r="E151" s="289" t="s">
        <v>53</v>
      </c>
      <c r="F151" s="289"/>
      <c r="G151" s="157">
        <f>G152</f>
        <v>75</v>
      </c>
      <c r="H151" s="157">
        <f t="shared" si="24"/>
        <v>75</v>
      </c>
      <c r="I151" s="157">
        <f t="shared" si="24"/>
        <v>0</v>
      </c>
      <c r="J151" s="157">
        <f t="shared" si="24"/>
        <v>0</v>
      </c>
    </row>
    <row r="152" spans="1:10" ht="41.25" hidden="1">
      <c r="A152" s="318" t="s">
        <v>159</v>
      </c>
      <c r="B152" s="156"/>
      <c r="C152" s="156" t="s">
        <v>485</v>
      </c>
      <c r="D152" s="156" t="s">
        <v>490</v>
      </c>
      <c r="E152" s="289" t="s">
        <v>72</v>
      </c>
      <c r="F152" s="289"/>
      <c r="G152" s="157">
        <f>G153</f>
        <v>75</v>
      </c>
      <c r="H152" s="157">
        <f t="shared" si="24"/>
        <v>75</v>
      </c>
      <c r="I152" s="157">
        <f t="shared" si="24"/>
        <v>0</v>
      </c>
      <c r="J152" s="157">
        <f t="shared" si="24"/>
        <v>0</v>
      </c>
    </row>
    <row r="153" spans="1:10" ht="27" hidden="1">
      <c r="A153" s="261" t="s">
        <v>453</v>
      </c>
      <c r="B153" s="156"/>
      <c r="C153" s="156" t="s">
        <v>485</v>
      </c>
      <c r="D153" s="156" t="s">
        <v>490</v>
      </c>
      <c r="E153" s="289" t="s">
        <v>72</v>
      </c>
      <c r="F153" s="289" t="s">
        <v>454</v>
      </c>
      <c r="G153" s="287">
        <v>75</v>
      </c>
      <c r="H153" s="317">
        <v>75</v>
      </c>
      <c r="I153" s="317"/>
      <c r="J153" s="317"/>
    </row>
    <row r="154" spans="1:10" ht="15" hidden="1">
      <c r="A154" s="156" t="s">
        <v>393</v>
      </c>
      <c r="B154" s="156"/>
      <c r="C154" s="156" t="s">
        <v>379</v>
      </c>
      <c r="D154" s="156"/>
      <c r="E154" s="289"/>
      <c r="F154" s="289"/>
      <c r="G154" s="157">
        <f>G156+G159</f>
        <v>1075</v>
      </c>
      <c r="H154" s="157">
        <f>H156+H159</f>
        <v>200</v>
      </c>
      <c r="I154" s="157">
        <f>I156+I159</f>
        <v>0</v>
      </c>
      <c r="J154" s="157">
        <f>J156+J159</f>
        <v>0</v>
      </c>
    </row>
    <row r="155" spans="1:10" ht="15" hidden="1">
      <c r="A155" s="319" t="s">
        <v>398</v>
      </c>
      <c r="B155" s="156"/>
      <c r="C155" s="156" t="s">
        <v>379</v>
      </c>
      <c r="D155" s="156" t="s">
        <v>541</v>
      </c>
      <c r="E155" s="156"/>
      <c r="F155" s="156"/>
      <c r="G155" s="157">
        <f>G156</f>
        <v>875</v>
      </c>
      <c r="H155" s="157">
        <f aca="true" t="shared" si="25" ref="H155:J157">H156</f>
        <v>0</v>
      </c>
      <c r="I155" s="157">
        <f t="shared" si="25"/>
        <v>0</v>
      </c>
      <c r="J155" s="157">
        <f t="shared" si="25"/>
        <v>0</v>
      </c>
    </row>
    <row r="156" spans="1:10" ht="42.75" hidden="1">
      <c r="A156" s="53" t="s">
        <v>362</v>
      </c>
      <c r="B156" s="81"/>
      <c r="C156" s="81" t="s">
        <v>379</v>
      </c>
      <c r="D156" s="81" t="s">
        <v>541</v>
      </c>
      <c r="E156" s="81" t="s">
        <v>185</v>
      </c>
      <c r="F156" s="81"/>
      <c r="G156" s="82">
        <f>G157</f>
        <v>875</v>
      </c>
      <c r="H156" s="82">
        <f t="shared" si="25"/>
        <v>0</v>
      </c>
      <c r="I156" s="82">
        <f>I157</f>
        <v>0</v>
      </c>
      <c r="J156" s="82">
        <f t="shared" si="25"/>
        <v>0</v>
      </c>
    </row>
    <row r="157" spans="1:10" ht="27.75" hidden="1">
      <c r="A157" s="86" t="s">
        <v>145</v>
      </c>
      <c r="B157" s="156"/>
      <c r="C157" s="156" t="s">
        <v>379</v>
      </c>
      <c r="D157" s="156" t="s">
        <v>541</v>
      </c>
      <c r="E157" s="156" t="s">
        <v>146</v>
      </c>
      <c r="F157" s="156"/>
      <c r="G157" s="157">
        <f>G158</f>
        <v>875</v>
      </c>
      <c r="H157" s="157">
        <f>H158</f>
        <v>0</v>
      </c>
      <c r="I157" s="157"/>
      <c r="J157" s="157">
        <f t="shared" si="25"/>
        <v>0</v>
      </c>
    </row>
    <row r="158" spans="1:10" ht="15" hidden="1">
      <c r="A158" s="106" t="s">
        <v>513</v>
      </c>
      <c r="B158" s="156"/>
      <c r="C158" s="156" t="s">
        <v>379</v>
      </c>
      <c r="D158" s="156" t="s">
        <v>541</v>
      </c>
      <c r="E158" s="156" t="s">
        <v>146</v>
      </c>
      <c r="F158" s="156" t="s">
        <v>436</v>
      </c>
      <c r="G158" s="287">
        <v>875</v>
      </c>
      <c r="H158" s="262"/>
      <c r="I158" s="262"/>
      <c r="J158" s="262"/>
    </row>
    <row r="159" spans="1:10" ht="15" hidden="1">
      <c r="A159" s="81" t="s">
        <v>394</v>
      </c>
      <c r="B159" s="156"/>
      <c r="C159" s="81" t="s">
        <v>379</v>
      </c>
      <c r="D159" s="81" t="s">
        <v>484</v>
      </c>
      <c r="E159" s="202"/>
      <c r="F159" s="202"/>
      <c r="G159" s="82">
        <f>G160</f>
        <v>200</v>
      </c>
      <c r="H159" s="82">
        <f aca="true" t="shared" si="26" ref="H159:J160">H160</f>
        <v>200</v>
      </c>
      <c r="I159" s="82">
        <f t="shared" si="26"/>
        <v>0</v>
      </c>
      <c r="J159" s="82">
        <f t="shared" si="26"/>
        <v>0</v>
      </c>
    </row>
    <row r="160" spans="1:10" ht="42.75" hidden="1">
      <c r="A160" s="271" t="s">
        <v>433</v>
      </c>
      <c r="B160" s="156"/>
      <c r="C160" s="81" t="s">
        <v>379</v>
      </c>
      <c r="D160" s="81" t="s">
        <v>484</v>
      </c>
      <c r="E160" s="202" t="s">
        <v>139</v>
      </c>
      <c r="F160" s="202"/>
      <c r="G160" s="157">
        <f>G161</f>
        <v>200</v>
      </c>
      <c r="H160" s="157">
        <f t="shared" si="26"/>
        <v>200</v>
      </c>
      <c r="I160" s="157">
        <f t="shared" si="26"/>
        <v>0</v>
      </c>
      <c r="J160" s="157">
        <f t="shared" si="26"/>
        <v>0</v>
      </c>
    </row>
    <row r="161" spans="1:10" ht="27.75" hidden="1">
      <c r="A161" s="297" t="s">
        <v>140</v>
      </c>
      <c r="B161" s="156"/>
      <c r="C161" s="156" t="s">
        <v>379</v>
      </c>
      <c r="D161" s="156" t="s">
        <v>484</v>
      </c>
      <c r="E161" s="289" t="s">
        <v>141</v>
      </c>
      <c r="F161" s="289"/>
      <c r="G161" s="157">
        <f>G162+G163</f>
        <v>200</v>
      </c>
      <c r="H161" s="157">
        <f>H162+H163</f>
        <v>200</v>
      </c>
      <c r="I161" s="157">
        <f>I162+I163</f>
        <v>0</v>
      </c>
      <c r="J161" s="157">
        <f>J162+J163</f>
        <v>0</v>
      </c>
    </row>
    <row r="162" spans="1:10" ht="27" hidden="1">
      <c r="A162" s="156" t="s">
        <v>453</v>
      </c>
      <c r="B162" s="156"/>
      <c r="C162" s="156" t="s">
        <v>379</v>
      </c>
      <c r="D162" s="156" t="s">
        <v>484</v>
      </c>
      <c r="E162" s="289" t="s">
        <v>141</v>
      </c>
      <c r="F162" s="156" t="s">
        <v>454</v>
      </c>
      <c r="G162" s="157">
        <v>200</v>
      </c>
      <c r="H162" s="262">
        <v>200</v>
      </c>
      <c r="I162" s="262"/>
      <c r="J162" s="262"/>
    </row>
    <row r="163" spans="1:10" ht="15" hidden="1">
      <c r="A163" s="156" t="s">
        <v>513</v>
      </c>
      <c r="B163" s="156"/>
      <c r="C163" s="156" t="s">
        <v>379</v>
      </c>
      <c r="D163" s="156" t="s">
        <v>484</v>
      </c>
      <c r="E163" s="289" t="s">
        <v>141</v>
      </c>
      <c r="F163" s="289" t="s">
        <v>436</v>
      </c>
      <c r="G163" s="157"/>
      <c r="H163" s="262"/>
      <c r="I163" s="262"/>
      <c r="J163" s="262"/>
    </row>
    <row r="164" spans="1:10" ht="15" hidden="1">
      <c r="A164" s="156" t="s">
        <v>342</v>
      </c>
      <c r="B164" s="156" t="s">
        <v>347</v>
      </c>
      <c r="C164" s="156" t="s">
        <v>488</v>
      </c>
      <c r="D164" s="156"/>
      <c r="E164" s="156"/>
      <c r="F164" s="156"/>
      <c r="G164" s="157">
        <f>G165+G184+G231+G249</f>
        <v>55181</v>
      </c>
      <c r="H164" s="157">
        <f>H165+H184+H231+H249</f>
        <v>221633.69599999997</v>
      </c>
      <c r="I164" s="157">
        <f>I165+I184+I231+I249</f>
        <v>221055.69599999997</v>
      </c>
      <c r="J164" s="157">
        <f>J165+J184+J231+J249</f>
        <v>220805.69599999997</v>
      </c>
    </row>
    <row r="165" spans="1:10" ht="15">
      <c r="A165" s="156" t="s">
        <v>343</v>
      </c>
      <c r="B165" s="156" t="s">
        <v>347</v>
      </c>
      <c r="C165" s="156" t="s">
        <v>488</v>
      </c>
      <c r="D165" s="156" t="s">
        <v>540</v>
      </c>
      <c r="E165" s="156"/>
      <c r="F165" s="156"/>
      <c r="G165" s="157">
        <f>G166+G172+G177+G181</f>
        <v>6509</v>
      </c>
      <c r="H165" s="157">
        <f>H166+H172+H177+H181</f>
        <v>13525.561</v>
      </c>
      <c r="I165" s="157">
        <f>I166+I172+I177+I181</f>
        <v>13285.561</v>
      </c>
      <c r="J165" s="157">
        <f>J166+J172+J177+J181</f>
        <v>12585.561</v>
      </c>
    </row>
    <row r="166" spans="1:10" ht="15" hidden="1">
      <c r="A166" s="81" t="s">
        <v>397</v>
      </c>
      <c r="B166" s="81"/>
      <c r="C166" s="81" t="s">
        <v>488</v>
      </c>
      <c r="D166" s="81" t="s">
        <v>540</v>
      </c>
      <c r="E166" s="81" t="s">
        <v>73</v>
      </c>
      <c r="F166" s="81"/>
      <c r="G166" s="82">
        <f>G167</f>
        <v>6444</v>
      </c>
      <c r="H166" s="82">
        <f aca="true" t="shared" si="27" ref="H166:J167">H167</f>
        <v>6444</v>
      </c>
      <c r="I166" s="82">
        <f t="shared" si="27"/>
        <v>6444</v>
      </c>
      <c r="J166" s="82">
        <f t="shared" si="27"/>
        <v>6444</v>
      </c>
    </row>
    <row r="167" spans="1:10" ht="27" hidden="1">
      <c r="A167" s="156" t="s">
        <v>74</v>
      </c>
      <c r="B167" s="156"/>
      <c r="C167" s="156" t="s">
        <v>488</v>
      </c>
      <c r="D167" s="156" t="s">
        <v>540</v>
      </c>
      <c r="E167" s="156" t="s">
        <v>75</v>
      </c>
      <c r="F167" s="156"/>
      <c r="G167" s="157">
        <f>G168</f>
        <v>6444</v>
      </c>
      <c r="H167" s="157">
        <f t="shared" si="27"/>
        <v>6444</v>
      </c>
      <c r="I167" s="157">
        <f t="shared" si="27"/>
        <v>6444</v>
      </c>
      <c r="J167" s="157">
        <f t="shared" si="27"/>
        <v>6444</v>
      </c>
    </row>
    <row r="168" spans="1:10" ht="27" hidden="1">
      <c r="A168" s="156" t="s">
        <v>103</v>
      </c>
      <c r="B168" s="156"/>
      <c r="C168" s="156" t="s">
        <v>488</v>
      </c>
      <c r="D168" s="156" t="s">
        <v>540</v>
      </c>
      <c r="E168" s="156" t="s">
        <v>76</v>
      </c>
      <c r="F168" s="156"/>
      <c r="G168" s="157">
        <f>G169+G170+G171</f>
        <v>6444</v>
      </c>
      <c r="H168" s="157">
        <f>H169+H170+H171</f>
        <v>6444</v>
      </c>
      <c r="I168" s="157">
        <f>I169+I170+I171</f>
        <v>6444</v>
      </c>
      <c r="J168" s="157">
        <f>J169+J170+J171</f>
        <v>6444</v>
      </c>
    </row>
    <row r="169" spans="1:10" ht="54" hidden="1">
      <c r="A169" s="156" t="s">
        <v>395</v>
      </c>
      <c r="B169" s="156"/>
      <c r="C169" s="156" t="s">
        <v>488</v>
      </c>
      <c r="D169" s="156" t="s">
        <v>540</v>
      </c>
      <c r="E169" s="156" t="s">
        <v>76</v>
      </c>
      <c r="F169" s="156" t="s">
        <v>354</v>
      </c>
      <c r="G169" s="157">
        <v>2290</v>
      </c>
      <c r="H169" s="157">
        <v>2290</v>
      </c>
      <c r="I169" s="157">
        <v>2290</v>
      </c>
      <c r="J169" s="157">
        <v>2290</v>
      </c>
    </row>
    <row r="170" spans="1:10" ht="27" hidden="1">
      <c r="A170" s="261" t="s">
        <v>453</v>
      </c>
      <c r="B170" s="156"/>
      <c r="C170" s="156" t="s">
        <v>488</v>
      </c>
      <c r="D170" s="156" t="s">
        <v>540</v>
      </c>
      <c r="E170" s="156" t="s">
        <v>76</v>
      </c>
      <c r="F170" s="156" t="s">
        <v>454</v>
      </c>
      <c r="G170" s="157">
        <v>4050</v>
      </c>
      <c r="H170" s="157">
        <v>4050</v>
      </c>
      <c r="I170" s="157">
        <v>4050</v>
      </c>
      <c r="J170" s="157">
        <v>4050</v>
      </c>
    </row>
    <row r="171" spans="1:10" ht="15" hidden="1">
      <c r="A171" s="320" t="s">
        <v>352</v>
      </c>
      <c r="B171" s="156"/>
      <c r="C171" s="156" t="s">
        <v>488</v>
      </c>
      <c r="D171" s="156" t="s">
        <v>540</v>
      </c>
      <c r="E171" s="156" t="s">
        <v>76</v>
      </c>
      <c r="F171" s="156" t="s">
        <v>353</v>
      </c>
      <c r="G171" s="157">
        <v>104</v>
      </c>
      <c r="H171" s="157">
        <v>104</v>
      </c>
      <c r="I171" s="157">
        <v>104</v>
      </c>
      <c r="J171" s="157">
        <v>104</v>
      </c>
    </row>
    <row r="172" spans="1:10" ht="42.75" hidden="1">
      <c r="A172" s="271" t="s">
        <v>360</v>
      </c>
      <c r="B172" s="81"/>
      <c r="C172" s="81" t="s">
        <v>488</v>
      </c>
      <c r="D172" s="81" t="s">
        <v>540</v>
      </c>
      <c r="E172" s="81" t="s">
        <v>139</v>
      </c>
      <c r="F172" s="81"/>
      <c r="G172" s="82">
        <f>G173</f>
        <v>0</v>
      </c>
      <c r="H172" s="82">
        <f>H173</f>
        <v>875</v>
      </c>
      <c r="I172" s="82">
        <f>I173</f>
        <v>700</v>
      </c>
      <c r="J172" s="82">
        <f>J173</f>
        <v>0</v>
      </c>
    </row>
    <row r="173" spans="1:10" ht="27" hidden="1">
      <c r="A173" s="156" t="s">
        <v>103</v>
      </c>
      <c r="B173" s="156"/>
      <c r="C173" s="156" t="s">
        <v>488</v>
      </c>
      <c r="D173" s="156" t="s">
        <v>540</v>
      </c>
      <c r="E173" s="156" t="s">
        <v>147</v>
      </c>
      <c r="F173" s="156"/>
      <c r="G173" s="157">
        <f>G174+G175+G176</f>
        <v>0</v>
      </c>
      <c r="H173" s="157">
        <f>H174+H175+H176</f>
        <v>875</v>
      </c>
      <c r="I173" s="157">
        <f>I174+I175+I176</f>
        <v>700</v>
      </c>
      <c r="J173" s="157">
        <f>J174+J175+J176</f>
        <v>0</v>
      </c>
    </row>
    <row r="174" spans="1:10" ht="54" hidden="1">
      <c r="A174" s="156" t="s">
        <v>395</v>
      </c>
      <c r="B174" s="156" t="s">
        <v>347</v>
      </c>
      <c r="C174" s="156" t="s">
        <v>488</v>
      </c>
      <c r="D174" s="156" t="s">
        <v>540</v>
      </c>
      <c r="E174" s="156" t="s">
        <v>147</v>
      </c>
      <c r="F174" s="156" t="s">
        <v>354</v>
      </c>
      <c r="G174" s="157"/>
      <c r="H174" s="262"/>
      <c r="I174" s="262"/>
      <c r="J174" s="262"/>
    </row>
    <row r="175" spans="1:10" ht="27" hidden="1">
      <c r="A175" s="261" t="s">
        <v>453</v>
      </c>
      <c r="B175" s="156" t="s">
        <v>347</v>
      </c>
      <c r="C175" s="156" t="s">
        <v>488</v>
      </c>
      <c r="D175" s="156" t="s">
        <v>540</v>
      </c>
      <c r="E175" s="156" t="s">
        <v>147</v>
      </c>
      <c r="F175" s="156" t="s">
        <v>454</v>
      </c>
      <c r="G175" s="292"/>
      <c r="H175" s="262">
        <v>875</v>
      </c>
      <c r="I175" s="262">
        <v>700</v>
      </c>
      <c r="J175" s="262"/>
    </row>
    <row r="176" spans="1:10" ht="15" hidden="1">
      <c r="A176" s="320" t="s">
        <v>352</v>
      </c>
      <c r="B176" s="101" t="s">
        <v>347</v>
      </c>
      <c r="C176" s="101" t="s">
        <v>488</v>
      </c>
      <c r="D176" s="101" t="s">
        <v>540</v>
      </c>
      <c r="E176" s="156" t="s">
        <v>147</v>
      </c>
      <c r="F176" s="101" t="s">
        <v>353</v>
      </c>
      <c r="G176" s="157"/>
      <c r="H176" s="262"/>
      <c r="I176" s="262"/>
      <c r="J176" s="262"/>
    </row>
    <row r="177" spans="1:10" ht="28.5" hidden="1">
      <c r="A177" s="158" t="s">
        <v>184</v>
      </c>
      <c r="B177" s="156"/>
      <c r="C177" s="81" t="s">
        <v>488</v>
      </c>
      <c r="D177" s="81" t="s">
        <v>540</v>
      </c>
      <c r="E177" s="81" t="s">
        <v>185</v>
      </c>
      <c r="F177" s="81"/>
      <c r="G177" s="246">
        <f>G179</f>
        <v>0</v>
      </c>
      <c r="H177" s="246">
        <f>H179</f>
        <v>6141.561</v>
      </c>
      <c r="I177" s="246">
        <f>I179</f>
        <v>6141.561</v>
      </c>
      <c r="J177" s="246">
        <f>J179</f>
        <v>6141.561</v>
      </c>
    </row>
    <row r="178" spans="1:10" ht="54.75" hidden="1">
      <c r="A178" s="299" t="s">
        <v>186</v>
      </c>
      <c r="B178" s="106"/>
      <c r="C178" s="106" t="s">
        <v>488</v>
      </c>
      <c r="D178" s="106" t="s">
        <v>540</v>
      </c>
      <c r="E178" s="106" t="s">
        <v>187</v>
      </c>
      <c r="F178" s="106"/>
      <c r="G178" s="300">
        <f>G179</f>
        <v>0</v>
      </c>
      <c r="H178" s="300">
        <f aca="true" t="shared" si="28" ref="H178:J179">H179</f>
        <v>6141.561</v>
      </c>
      <c r="I178" s="300">
        <f t="shared" si="28"/>
        <v>6141.561</v>
      </c>
      <c r="J178" s="300">
        <f t="shared" si="28"/>
        <v>6141.561</v>
      </c>
    </row>
    <row r="179" spans="1:10" ht="95.25" hidden="1">
      <c r="A179" s="299" t="s">
        <v>144</v>
      </c>
      <c r="B179" s="245"/>
      <c r="C179" s="106" t="s">
        <v>488</v>
      </c>
      <c r="D179" s="106" t="s">
        <v>540</v>
      </c>
      <c r="E179" s="299" t="s">
        <v>188</v>
      </c>
      <c r="F179" s="106"/>
      <c r="G179" s="300">
        <f>G180</f>
        <v>0</v>
      </c>
      <c r="H179" s="300">
        <v>6141.561</v>
      </c>
      <c r="I179" s="300">
        <f t="shared" si="28"/>
        <v>6141.561</v>
      </c>
      <c r="J179" s="300">
        <f t="shared" si="28"/>
        <v>6141.561</v>
      </c>
    </row>
    <row r="180" spans="1:10" ht="54" hidden="1">
      <c r="A180" s="156" t="s">
        <v>395</v>
      </c>
      <c r="B180" s="106"/>
      <c r="C180" s="106" t="s">
        <v>488</v>
      </c>
      <c r="D180" s="106" t="s">
        <v>540</v>
      </c>
      <c r="E180" s="106" t="s">
        <v>188</v>
      </c>
      <c r="F180" s="106" t="s">
        <v>454</v>
      </c>
      <c r="G180" s="300"/>
      <c r="H180" s="262">
        <v>6141.561</v>
      </c>
      <c r="I180" s="262">
        <v>6141.561</v>
      </c>
      <c r="J180" s="262">
        <v>6141.561</v>
      </c>
    </row>
    <row r="181" spans="1:10" ht="71.25" hidden="1">
      <c r="A181" s="81" t="s">
        <v>383</v>
      </c>
      <c r="B181" s="106" t="s">
        <v>347</v>
      </c>
      <c r="C181" s="245" t="s">
        <v>488</v>
      </c>
      <c r="D181" s="245" t="s">
        <v>540</v>
      </c>
      <c r="E181" s="245" t="s">
        <v>194</v>
      </c>
      <c r="F181" s="245"/>
      <c r="G181" s="246">
        <f>G182</f>
        <v>65</v>
      </c>
      <c r="H181" s="246">
        <f aca="true" t="shared" si="29" ref="H181:J182">H182</f>
        <v>65</v>
      </c>
      <c r="I181" s="246">
        <f t="shared" si="29"/>
        <v>0</v>
      </c>
      <c r="J181" s="246">
        <f t="shared" si="29"/>
        <v>0</v>
      </c>
    </row>
    <row r="182" spans="1:10" ht="27" hidden="1">
      <c r="A182" s="156" t="s">
        <v>103</v>
      </c>
      <c r="B182" s="106"/>
      <c r="C182" s="106" t="s">
        <v>148</v>
      </c>
      <c r="D182" s="106" t="s">
        <v>540</v>
      </c>
      <c r="E182" s="106" t="s">
        <v>149</v>
      </c>
      <c r="F182" s="106"/>
      <c r="G182" s="300">
        <f>G183</f>
        <v>65</v>
      </c>
      <c r="H182" s="300">
        <f t="shared" si="29"/>
        <v>65</v>
      </c>
      <c r="I182" s="300">
        <f t="shared" si="29"/>
        <v>0</v>
      </c>
      <c r="J182" s="300">
        <f t="shared" si="29"/>
        <v>0</v>
      </c>
    </row>
    <row r="183" spans="1:10" ht="27" hidden="1">
      <c r="A183" s="156" t="s">
        <v>453</v>
      </c>
      <c r="B183" s="106" t="s">
        <v>347</v>
      </c>
      <c r="C183" s="106" t="s">
        <v>488</v>
      </c>
      <c r="D183" s="106" t="s">
        <v>540</v>
      </c>
      <c r="E183" s="106" t="s">
        <v>149</v>
      </c>
      <c r="F183" s="106" t="s">
        <v>454</v>
      </c>
      <c r="G183" s="300">
        <v>65</v>
      </c>
      <c r="H183" s="262">
        <v>65</v>
      </c>
      <c r="I183" s="262"/>
      <c r="J183" s="262"/>
    </row>
    <row r="184" spans="1:10" ht="15">
      <c r="A184" s="156" t="s">
        <v>344</v>
      </c>
      <c r="B184" s="156" t="s">
        <v>347</v>
      </c>
      <c r="C184" s="156" t="s">
        <v>488</v>
      </c>
      <c r="D184" s="156" t="s">
        <v>541</v>
      </c>
      <c r="E184" s="156"/>
      <c r="F184" s="156"/>
      <c r="G184" s="157">
        <f>G185+G191+G204+G208+G215+G218+G221+G224+G227</f>
        <v>36653</v>
      </c>
      <c r="H184" s="157">
        <f>H185+H191+H204+H208+H215+H218+H221+H224+H227</f>
        <v>195959.13499999998</v>
      </c>
      <c r="I184" s="157">
        <f>I185+I191+I204+I208+I215+I218+I221+I224+I227</f>
        <v>194924.13499999998</v>
      </c>
      <c r="J184" s="157">
        <f>J185+J191+J204+J208+J215+J218+J221+J224+J227</f>
        <v>194669.13499999998</v>
      </c>
    </row>
    <row r="185" spans="1:10" ht="15" hidden="1">
      <c r="A185" s="81" t="s">
        <v>397</v>
      </c>
      <c r="B185" s="81"/>
      <c r="C185" s="81" t="s">
        <v>488</v>
      </c>
      <c r="D185" s="81" t="s">
        <v>541</v>
      </c>
      <c r="E185" s="81" t="s">
        <v>73</v>
      </c>
      <c r="F185" s="81"/>
      <c r="G185" s="82">
        <f>G186</f>
        <v>22450</v>
      </c>
      <c r="H185" s="82">
        <f aca="true" t="shared" si="30" ref="H185:J186">H186</f>
        <v>22450</v>
      </c>
      <c r="I185" s="82">
        <f t="shared" si="30"/>
        <v>22450</v>
      </c>
      <c r="J185" s="82">
        <f t="shared" si="30"/>
        <v>22450</v>
      </c>
    </row>
    <row r="186" spans="1:10" ht="15" hidden="1">
      <c r="A186" s="156" t="s">
        <v>77</v>
      </c>
      <c r="B186" s="156"/>
      <c r="C186" s="156" t="s">
        <v>488</v>
      </c>
      <c r="D186" s="156" t="s">
        <v>541</v>
      </c>
      <c r="E186" s="156" t="s">
        <v>78</v>
      </c>
      <c r="F186" s="156"/>
      <c r="G186" s="157">
        <f>G187</f>
        <v>22450</v>
      </c>
      <c r="H186" s="157">
        <f t="shared" si="30"/>
        <v>22450</v>
      </c>
      <c r="I186" s="157">
        <f t="shared" si="30"/>
        <v>22450</v>
      </c>
      <c r="J186" s="157">
        <f t="shared" si="30"/>
        <v>22450</v>
      </c>
    </row>
    <row r="187" spans="1:10" ht="27" hidden="1">
      <c r="A187" s="156" t="s">
        <v>103</v>
      </c>
      <c r="B187" s="156"/>
      <c r="C187" s="156" t="s">
        <v>488</v>
      </c>
      <c r="D187" s="156" t="s">
        <v>541</v>
      </c>
      <c r="E187" s="156" t="s">
        <v>79</v>
      </c>
      <c r="F187" s="156"/>
      <c r="G187" s="157">
        <f>G188+G189+G190</f>
        <v>22450</v>
      </c>
      <c r="H187" s="157">
        <f>H188+H189+H190</f>
        <v>22450</v>
      </c>
      <c r="I187" s="157">
        <f>I188+I189+I190</f>
        <v>22450</v>
      </c>
      <c r="J187" s="157">
        <f>J188+J189+J190</f>
        <v>22450</v>
      </c>
    </row>
    <row r="188" spans="1:10" ht="54" hidden="1">
      <c r="A188" s="156" t="s">
        <v>395</v>
      </c>
      <c r="B188" s="156"/>
      <c r="C188" s="156" t="s">
        <v>488</v>
      </c>
      <c r="D188" s="156" t="s">
        <v>541</v>
      </c>
      <c r="E188" s="156" t="s">
        <v>79</v>
      </c>
      <c r="F188" s="156" t="s">
        <v>354</v>
      </c>
      <c r="G188" s="157">
        <v>80</v>
      </c>
      <c r="H188" s="157">
        <v>80</v>
      </c>
      <c r="I188" s="157">
        <v>80</v>
      </c>
      <c r="J188" s="157">
        <v>80</v>
      </c>
    </row>
    <row r="189" spans="1:10" ht="27" hidden="1">
      <c r="A189" s="261" t="s">
        <v>453</v>
      </c>
      <c r="B189" s="156"/>
      <c r="C189" s="156" t="s">
        <v>488</v>
      </c>
      <c r="D189" s="156" t="s">
        <v>541</v>
      </c>
      <c r="E189" s="156" t="s">
        <v>79</v>
      </c>
      <c r="F189" s="156" t="s">
        <v>454</v>
      </c>
      <c r="G189" s="157">
        <v>19820</v>
      </c>
      <c r="H189" s="157">
        <v>19820</v>
      </c>
      <c r="I189" s="157">
        <v>19820</v>
      </c>
      <c r="J189" s="157">
        <v>19820</v>
      </c>
    </row>
    <row r="190" spans="1:10" ht="15" hidden="1">
      <c r="A190" s="320" t="s">
        <v>352</v>
      </c>
      <c r="B190" s="156"/>
      <c r="C190" s="156" t="s">
        <v>488</v>
      </c>
      <c r="D190" s="156" t="s">
        <v>541</v>
      </c>
      <c r="E190" s="156" t="s">
        <v>79</v>
      </c>
      <c r="F190" s="156" t="s">
        <v>353</v>
      </c>
      <c r="G190" s="157">
        <v>2550</v>
      </c>
      <c r="H190" s="157">
        <v>2550</v>
      </c>
      <c r="I190" s="157">
        <v>2550</v>
      </c>
      <c r="J190" s="157">
        <v>2550</v>
      </c>
    </row>
    <row r="191" spans="1:10" ht="42.75" hidden="1">
      <c r="A191" s="53" t="s">
        <v>362</v>
      </c>
      <c r="B191" s="81"/>
      <c r="C191" s="81" t="s">
        <v>488</v>
      </c>
      <c r="D191" s="81" t="s">
        <v>541</v>
      </c>
      <c r="E191" s="81" t="s">
        <v>197</v>
      </c>
      <c r="F191" s="81"/>
      <c r="G191" s="82">
        <f>G192+G196+G198+G201+G203</f>
        <v>5386</v>
      </c>
      <c r="H191" s="82">
        <f>H192+H196+H198+H201+H203</f>
        <v>5386</v>
      </c>
      <c r="I191" s="82">
        <f>I192+I196+I198+I201+I203</f>
        <v>5386</v>
      </c>
      <c r="J191" s="82">
        <f>J192+J196+J198+J201+J203</f>
        <v>5386</v>
      </c>
    </row>
    <row r="192" spans="1:10" ht="28.5" hidden="1">
      <c r="A192" s="81" t="s">
        <v>103</v>
      </c>
      <c r="B192" s="156"/>
      <c r="C192" s="156" t="s">
        <v>488</v>
      </c>
      <c r="D192" s="156" t="s">
        <v>541</v>
      </c>
      <c r="E192" s="156" t="s">
        <v>154</v>
      </c>
      <c r="F192" s="156"/>
      <c r="G192" s="157">
        <f>G193+G194+G195</f>
        <v>0</v>
      </c>
      <c r="H192" s="157">
        <f>H193+H194+H195</f>
        <v>0</v>
      </c>
      <c r="I192" s="157">
        <f>I193+I194+I195</f>
        <v>0</v>
      </c>
      <c r="J192" s="157">
        <f>J193+J194+J195</f>
        <v>0</v>
      </c>
    </row>
    <row r="193" spans="1:10" ht="54" hidden="1">
      <c r="A193" s="156" t="s">
        <v>395</v>
      </c>
      <c r="B193" s="156"/>
      <c r="C193" s="156" t="s">
        <v>488</v>
      </c>
      <c r="D193" s="156" t="s">
        <v>541</v>
      </c>
      <c r="E193" s="156" t="s">
        <v>154</v>
      </c>
      <c r="F193" s="156" t="s">
        <v>354</v>
      </c>
      <c r="G193" s="157"/>
      <c r="H193" s="262"/>
      <c r="I193" s="262"/>
      <c r="J193" s="262"/>
    </row>
    <row r="194" spans="1:10" ht="27" hidden="1">
      <c r="A194" s="261" t="s">
        <v>453</v>
      </c>
      <c r="B194" s="156"/>
      <c r="C194" s="156" t="s">
        <v>488</v>
      </c>
      <c r="D194" s="156" t="s">
        <v>541</v>
      </c>
      <c r="E194" s="156" t="s">
        <v>154</v>
      </c>
      <c r="F194" s="156" t="s">
        <v>454</v>
      </c>
      <c r="G194" s="157"/>
      <c r="H194" s="262"/>
      <c r="I194" s="262"/>
      <c r="J194" s="262"/>
    </row>
    <row r="195" spans="1:10" ht="15" hidden="1">
      <c r="A195" s="320" t="s">
        <v>352</v>
      </c>
      <c r="B195" s="156"/>
      <c r="C195" s="156" t="s">
        <v>488</v>
      </c>
      <c r="D195" s="156" t="s">
        <v>541</v>
      </c>
      <c r="E195" s="156" t="s">
        <v>154</v>
      </c>
      <c r="F195" s="156" t="s">
        <v>353</v>
      </c>
      <c r="G195" s="157"/>
      <c r="H195" s="262"/>
      <c r="I195" s="262"/>
      <c r="J195" s="262"/>
    </row>
    <row r="196" spans="1:10" ht="57" hidden="1">
      <c r="A196" s="81" t="s">
        <v>150</v>
      </c>
      <c r="B196" s="156"/>
      <c r="C196" s="156" t="s">
        <v>148</v>
      </c>
      <c r="D196" s="156" t="s">
        <v>541</v>
      </c>
      <c r="E196" s="156" t="s">
        <v>155</v>
      </c>
      <c r="F196" s="156"/>
      <c r="G196" s="157">
        <f>G197</f>
        <v>686</v>
      </c>
      <c r="H196" s="157">
        <f>H197</f>
        <v>686</v>
      </c>
      <c r="I196" s="157">
        <f>I197</f>
        <v>686</v>
      </c>
      <c r="J196" s="157">
        <f>J197</f>
        <v>686</v>
      </c>
    </row>
    <row r="197" spans="1:10" ht="54" hidden="1">
      <c r="A197" s="156" t="s">
        <v>395</v>
      </c>
      <c r="B197" s="156"/>
      <c r="C197" s="156" t="s">
        <v>488</v>
      </c>
      <c r="D197" s="156" t="s">
        <v>541</v>
      </c>
      <c r="E197" s="156" t="s">
        <v>155</v>
      </c>
      <c r="F197" s="156" t="s">
        <v>354</v>
      </c>
      <c r="G197" s="157">
        <v>686</v>
      </c>
      <c r="H197" s="157">
        <v>686</v>
      </c>
      <c r="I197" s="157">
        <v>686</v>
      </c>
      <c r="J197" s="157">
        <v>686</v>
      </c>
    </row>
    <row r="198" spans="1:10" ht="42.75" hidden="1">
      <c r="A198" s="81" t="s">
        <v>151</v>
      </c>
      <c r="B198" s="156"/>
      <c r="C198" s="156" t="s">
        <v>488</v>
      </c>
      <c r="D198" s="156" t="s">
        <v>541</v>
      </c>
      <c r="E198" s="156" t="s">
        <v>156</v>
      </c>
      <c r="F198" s="156"/>
      <c r="G198" s="157">
        <f>G199</f>
        <v>3000</v>
      </c>
      <c r="H198" s="157">
        <f>H199</f>
        <v>3000</v>
      </c>
      <c r="I198" s="157">
        <f>I199</f>
        <v>3000</v>
      </c>
      <c r="J198" s="157">
        <f>J199</f>
        <v>3000</v>
      </c>
    </row>
    <row r="199" spans="1:10" ht="27" hidden="1">
      <c r="A199" s="261" t="s">
        <v>453</v>
      </c>
      <c r="B199" s="156"/>
      <c r="C199" s="156" t="s">
        <v>488</v>
      </c>
      <c r="D199" s="156" t="s">
        <v>541</v>
      </c>
      <c r="E199" s="156" t="s">
        <v>156</v>
      </c>
      <c r="F199" s="156" t="s">
        <v>454</v>
      </c>
      <c r="G199" s="157">
        <v>3000</v>
      </c>
      <c r="H199" s="157">
        <v>3000</v>
      </c>
      <c r="I199" s="157">
        <v>3000</v>
      </c>
      <c r="J199" s="157">
        <v>3000</v>
      </c>
    </row>
    <row r="200" spans="1:10" ht="57" hidden="1">
      <c r="A200" s="81" t="s">
        <v>152</v>
      </c>
      <c r="B200" s="156"/>
      <c r="C200" s="156" t="s">
        <v>488</v>
      </c>
      <c r="D200" s="156" t="s">
        <v>541</v>
      </c>
      <c r="E200" s="156" t="s">
        <v>157</v>
      </c>
      <c r="F200" s="156"/>
      <c r="G200" s="157">
        <f>G201</f>
        <v>400</v>
      </c>
      <c r="H200" s="157">
        <f>H201</f>
        <v>400</v>
      </c>
      <c r="I200" s="157">
        <f>I201</f>
        <v>400</v>
      </c>
      <c r="J200" s="157">
        <f>J201</f>
        <v>400</v>
      </c>
    </row>
    <row r="201" spans="1:10" ht="27" hidden="1">
      <c r="A201" s="261" t="s">
        <v>453</v>
      </c>
      <c r="B201" s="156"/>
      <c r="C201" s="156" t="s">
        <v>488</v>
      </c>
      <c r="D201" s="156" t="s">
        <v>541</v>
      </c>
      <c r="E201" s="156" t="s">
        <v>157</v>
      </c>
      <c r="F201" s="156" t="s">
        <v>454</v>
      </c>
      <c r="G201" s="157">
        <v>400</v>
      </c>
      <c r="H201" s="157">
        <v>400</v>
      </c>
      <c r="I201" s="157">
        <v>400</v>
      </c>
      <c r="J201" s="262">
        <v>400</v>
      </c>
    </row>
    <row r="202" spans="1:10" ht="71.25" hidden="1">
      <c r="A202" s="181" t="s">
        <v>153</v>
      </c>
      <c r="B202" s="81"/>
      <c r="C202" s="81" t="s">
        <v>488</v>
      </c>
      <c r="D202" s="81" t="s">
        <v>541</v>
      </c>
      <c r="E202" s="81" t="s">
        <v>158</v>
      </c>
      <c r="F202" s="81"/>
      <c r="G202" s="82">
        <f>G203</f>
        <v>1300</v>
      </c>
      <c r="H202" s="82">
        <f>H203</f>
        <v>1300</v>
      </c>
      <c r="I202" s="82">
        <f>I203</f>
        <v>1300</v>
      </c>
      <c r="J202" s="82">
        <f>J203</f>
        <v>1300</v>
      </c>
    </row>
    <row r="203" spans="1:10" ht="27" hidden="1">
      <c r="A203" s="261" t="s">
        <v>453</v>
      </c>
      <c r="B203" s="156"/>
      <c r="C203" s="156" t="s">
        <v>488</v>
      </c>
      <c r="D203" s="156" t="s">
        <v>541</v>
      </c>
      <c r="E203" s="156" t="s">
        <v>158</v>
      </c>
      <c r="F203" s="156" t="s">
        <v>454</v>
      </c>
      <c r="G203" s="157">
        <v>1300</v>
      </c>
      <c r="H203" s="157">
        <v>1300</v>
      </c>
      <c r="I203" s="157">
        <v>1300</v>
      </c>
      <c r="J203" s="157">
        <v>1300</v>
      </c>
    </row>
    <row r="204" spans="1:10" ht="27" hidden="1">
      <c r="A204" s="248" t="s">
        <v>80</v>
      </c>
      <c r="B204" s="156"/>
      <c r="C204" s="156" t="s">
        <v>488</v>
      </c>
      <c r="D204" s="156" t="s">
        <v>541</v>
      </c>
      <c r="E204" s="156" t="s">
        <v>81</v>
      </c>
      <c r="F204" s="156"/>
      <c r="G204" s="82">
        <f>G205+G206+G207</f>
        <v>7440</v>
      </c>
      <c r="H204" s="82">
        <f>H205+H206+H207</f>
        <v>7440</v>
      </c>
      <c r="I204" s="82">
        <f>I205+I206+I207</f>
        <v>7440</v>
      </c>
      <c r="J204" s="82">
        <f>J205+J206+J207</f>
        <v>7440</v>
      </c>
    </row>
    <row r="205" spans="1:10" ht="54" hidden="1">
      <c r="A205" s="156" t="s">
        <v>395</v>
      </c>
      <c r="B205" s="156"/>
      <c r="C205" s="156" t="s">
        <v>488</v>
      </c>
      <c r="D205" s="156" t="s">
        <v>541</v>
      </c>
      <c r="E205" s="101" t="s">
        <v>82</v>
      </c>
      <c r="F205" s="101" t="s">
        <v>354</v>
      </c>
      <c r="G205" s="157">
        <v>6588</v>
      </c>
      <c r="H205" s="157">
        <v>6588</v>
      </c>
      <c r="I205" s="157">
        <v>6588</v>
      </c>
      <c r="J205" s="157">
        <v>6588</v>
      </c>
    </row>
    <row r="206" spans="1:10" ht="27" hidden="1">
      <c r="A206" s="261" t="s">
        <v>453</v>
      </c>
      <c r="B206" s="156"/>
      <c r="C206" s="156" t="s">
        <v>488</v>
      </c>
      <c r="D206" s="156" t="s">
        <v>541</v>
      </c>
      <c r="E206" s="101" t="s">
        <v>82</v>
      </c>
      <c r="F206" s="101" t="s">
        <v>454</v>
      </c>
      <c r="G206" s="157">
        <v>820</v>
      </c>
      <c r="H206" s="157">
        <v>820</v>
      </c>
      <c r="I206" s="157">
        <v>820</v>
      </c>
      <c r="J206" s="157">
        <v>820</v>
      </c>
    </row>
    <row r="207" spans="1:10" ht="15" hidden="1">
      <c r="A207" s="320" t="s">
        <v>352</v>
      </c>
      <c r="B207" s="156"/>
      <c r="C207" s="156" t="s">
        <v>488</v>
      </c>
      <c r="D207" s="156" t="s">
        <v>541</v>
      </c>
      <c r="E207" s="101" t="s">
        <v>82</v>
      </c>
      <c r="F207" s="156" t="s">
        <v>353</v>
      </c>
      <c r="G207" s="157">
        <v>32</v>
      </c>
      <c r="H207" s="157">
        <v>32</v>
      </c>
      <c r="I207" s="157">
        <v>32</v>
      </c>
      <c r="J207" s="157">
        <v>32</v>
      </c>
    </row>
    <row r="208" spans="1:10" ht="27.75" hidden="1">
      <c r="A208" s="249" t="s">
        <v>184</v>
      </c>
      <c r="B208" s="101"/>
      <c r="C208" s="156" t="s">
        <v>488</v>
      </c>
      <c r="D208" s="156" t="s">
        <v>541</v>
      </c>
      <c r="E208" s="101" t="s">
        <v>185</v>
      </c>
      <c r="F208" s="101"/>
      <c r="G208" s="102">
        <f>G209</f>
        <v>0</v>
      </c>
      <c r="H208" s="102">
        <f>H209</f>
        <v>159306.13499999998</v>
      </c>
      <c r="I208" s="102">
        <f>I209</f>
        <v>159306.13499999998</v>
      </c>
      <c r="J208" s="102">
        <f>J209</f>
        <v>159306.13499999998</v>
      </c>
    </row>
    <row r="209" spans="1:10" ht="54.75" hidden="1">
      <c r="A209" s="299" t="s">
        <v>186</v>
      </c>
      <c r="B209" s="156"/>
      <c r="C209" s="156" t="s">
        <v>488</v>
      </c>
      <c r="D209" s="156" t="s">
        <v>541</v>
      </c>
      <c r="E209" s="156" t="s">
        <v>187</v>
      </c>
      <c r="F209" s="156"/>
      <c r="G209" s="157">
        <f>G210+G213</f>
        <v>0</v>
      </c>
      <c r="H209" s="157">
        <f>H210+H213</f>
        <v>159306.13499999998</v>
      </c>
      <c r="I209" s="157">
        <f>I210+I213</f>
        <v>159306.13499999998</v>
      </c>
      <c r="J209" s="157">
        <f>J210+J213</f>
        <v>159306.13499999998</v>
      </c>
    </row>
    <row r="210" spans="1:10" ht="135.75" hidden="1">
      <c r="A210" s="299" t="s">
        <v>189</v>
      </c>
      <c r="B210" s="106"/>
      <c r="C210" s="156" t="s">
        <v>488</v>
      </c>
      <c r="D210" s="156" t="s">
        <v>541</v>
      </c>
      <c r="E210" s="321" t="s">
        <v>190</v>
      </c>
      <c r="F210" s="106"/>
      <c r="G210" s="322">
        <f>G211+G212</f>
        <v>0</v>
      </c>
      <c r="H210" s="322">
        <f>H211+H212</f>
        <v>158083.463</v>
      </c>
      <c r="I210" s="322">
        <f>I211+I212</f>
        <v>158083.463</v>
      </c>
      <c r="J210" s="322">
        <f>J211+J212</f>
        <v>158083.463</v>
      </c>
    </row>
    <row r="211" spans="1:10" ht="54" hidden="1">
      <c r="A211" s="156" t="s">
        <v>395</v>
      </c>
      <c r="B211" s="156"/>
      <c r="C211" s="156" t="s">
        <v>488</v>
      </c>
      <c r="D211" s="156" t="s">
        <v>541</v>
      </c>
      <c r="E211" s="101" t="s">
        <v>190</v>
      </c>
      <c r="F211" s="101" t="s">
        <v>354</v>
      </c>
      <c r="G211" s="157"/>
      <c r="H211" s="262">
        <v>153331.753</v>
      </c>
      <c r="I211" s="262">
        <v>153331.753</v>
      </c>
      <c r="J211" s="262">
        <v>153331.753</v>
      </c>
    </row>
    <row r="212" spans="1:10" ht="27" hidden="1">
      <c r="A212" s="261" t="s">
        <v>453</v>
      </c>
      <c r="B212" s="156"/>
      <c r="C212" s="156" t="s">
        <v>488</v>
      </c>
      <c r="D212" s="156" t="s">
        <v>541</v>
      </c>
      <c r="E212" s="101" t="s">
        <v>190</v>
      </c>
      <c r="F212" s="101" t="s">
        <v>454</v>
      </c>
      <c r="G212" s="157"/>
      <c r="H212" s="262">
        <v>4751.71</v>
      </c>
      <c r="I212" s="262">
        <v>4751.71</v>
      </c>
      <c r="J212" s="262">
        <v>4751.71</v>
      </c>
    </row>
    <row r="213" spans="1:10" ht="27.75" hidden="1">
      <c r="A213" s="299" t="s">
        <v>385</v>
      </c>
      <c r="B213" s="156"/>
      <c r="C213" s="156" t="s">
        <v>488</v>
      </c>
      <c r="D213" s="156" t="s">
        <v>541</v>
      </c>
      <c r="E213" s="156" t="s">
        <v>191</v>
      </c>
      <c r="F213" s="156"/>
      <c r="G213" s="157">
        <f>G214</f>
        <v>0</v>
      </c>
      <c r="H213" s="157">
        <f>H214</f>
        <v>1222.672</v>
      </c>
      <c r="I213" s="157">
        <f>I214</f>
        <v>1222.672</v>
      </c>
      <c r="J213" s="157">
        <f>J214</f>
        <v>1222.672</v>
      </c>
    </row>
    <row r="214" spans="1:10" ht="54" hidden="1">
      <c r="A214" s="156" t="s">
        <v>395</v>
      </c>
      <c r="B214" s="156"/>
      <c r="C214" s="156" t="s">
        <v>488</v>
      </c>
      <c r="D214" s="156" t="s">
        <v>541</v>
      </c>
      <c r="E214" s="156" t="s">
        <v>191</v>
      </c>
      <c r="F214" s="156" t="s">
        <v>354</v>
      </c>
      <c r="G214" s="157"/>
      <c r="H214" s="262">
        <v>1222.672</v>
      </c>
      <c r="I214" s="262">
        <v>1222.672</v>
      </c>
      <c r="J214" s="262">
        <v>1222.672</v>
      </c>
    </row>
    <row r="215" spans="1:10" ht="71.25" hidden="1">
      <c r="A215" s="81" t="s">
        <v>383</v>
      </c>
      <c r="B215" s="156"/>
      <c r="C215" s="156" t="s">
        <v>488</v>
      </c>
      <c r="D215" s="156" t="s">
        <v>541</v>
      </c>
      <c r="E215" s="156" t="s">
        <v>160</v>
      </c>
      <c r="F215" s="156"/>
      <c r="G215" s="82">
        <f>G216</f>
        <v>1024</v>
      </c>
      <c r="H215" s="82">
        <f aca="true" t="shared" si="31" ref="H215:J216">H216</f>
        <v>1024</v>
      </c>
      <c r="I215" s="82">
        <f t="shared" si="31"/>
        <v>0</v>
      </c>
      <c r="J215" s="82">
        <f t="shared" si="31"/>
        <v>0</v>
      </c>
    </row>
    <row r="216" spans="1:10" ht="27" hidden="1">
      <c r="A216" s="156" t="s">
        <v>162</v>
      </c>
      <c r="B216" s="156"/>
      <c r="C216" s="156" t="s">
        <v>488</v>
      </c>
      <c r="D216" s="156" t="s">
        <v>541</v>
      </c>
      <c r="E216" s="156" t="s">
        <v>149</v>
      </c>
      <c r="F216" s="156"/>
      <c r="G216" s="157">
        <f>G217</f>
        <v>1024</v>
      </c>
      <c r="H216" s="157">
        <f t="shared" si="31"/>
        <v>1024</v>
      </c>
      <c r="I216" s="157">
        <f t="shared" si="31"/>
        <v>0</v>
      </c>
      <c r="J216" s="157">
        <f t="shared" si="31"/>
        <v>0</v>
      </c>
    </row>
    <row r="217" spans="1:10" ht="27" hidden="1">
      <c r="A217" s="156" t="s">
        <v>453</v>
      </c>
      <c r="B217" s="81"/>
      <c r="C217" s="156" t="s">
        <v>488</v>
      </c>
      <c r="D217" s="156" t="s">
        <v>541</v>
      </c>
      <c r="E217" s="156" t="s">
        <v>149</v>
      </c>
      <c r="F217" s="156" t="s">
        <v>161</v>
      </c>
      <c r="G217" s="157">
        <v>1024</v>
      </c>
      <c r="H217" s="262">
        <v>1024</v>
      </c>
      <c r="I217" s="262"/>
      <c r="J217" s="262"/>
    </row>
    <row r="218" spans="1:10" ht="42.75" hidden="1">
      <c r="A218" s="81" t="s">
        <v>384</v>
      </c>
      <c r="B218" s="156"/>
      <c r="C218" s="156" t="s">
        <v>488</v>
      </c>
      <c r="D218" s="156" t="s">
        <v>541</v>
      </c>
      <c r="E218" s="156" t="s">
        <v>198</v>
      </c>
      <c r="F218" s="156"/>
      <c r="G218" s="82">
        <f>G219</f>
        <v>50</v>
      </c>
      <c r="H218" s="82">
        <f aca="true" t="shared" si="32" ref="H218:J219">H219</f>
        <v>50</v>
      </c>
      <c r="I218" s="82">
        <f t="shared" si="32"/>
        <v>0</v>
      </c>
      <c r="J218" s="82">
        <f t="shared" si="32"/>
        <v>0</v>
      </c>
    </row>
    <row r="219" spans="1:10" ht="27" hidden="1">
      <c r="A219" s="156" t="s">
        <v>162</v>
      </c>
      <c r="B219" s="156"/>
      <c r="C219" s="156" t="s">
        <v>488</v>
      </c>
      <c r="D219" s="156" t="s">
        <v>541</v>
      </c>
      <c r="E219" s="156" t="s">
        <v>451</v>
      </c>
      <c r="F219" s="156"/>
      <c r="G219" s="157">
        <f>G220</f>
        <v>50</v>
      </c>
      <c r="H219" s="157">
        <f t="shared" si="32"/>
        <v>50</v>
      </c>
      <c r="I219" s="157">
        <f t="shared" si="32"/>
        <v>0</v>
      </c>
      <c r="J219" s="157">
        <f t="shared" si="32"/>
        <v>0</v>
      </c>
    </row>
    <row r="220" spans="1:10" ht="27" hidden="1">
      <c r="A220" s="156" t="s">
        <v>453</v>
      </c>
      <c r="B220" s="156"/>
      <c r="C220" s="156" t="s">
        <v>488</v>
      </c>
      <c r="D220" s="156" t="s">
        <v>541</v>
      </c>
      <c r="E220" s="156" t="s">
        <v>451</v>
      </c>
      <c r="F220" s="156" t="s">
        <v>454</v>
      </c>
      <c r="G220" s="157">
        <v>50</v>
      </c>
      <c r="H220" s="262">
        <v>50</v>
      </c>
      <c r="I220" s="262"/>
      <c r="J220" s="262"/>
    </row>
    <row r="221" spans="1:10" ht="57" hidden="1">
      <c r="A221" s="181" t="s">
        <v>361</v>
      </c>
      <c r="B221" s="156"/>
      <c r="C221" s="156" t="s">
        <v>488</v>
      </c>
      <c r="D221" s="156" t="s">
        <v>541</v>
      </c>
      <c r="E221" s="156" t="s">
        <v>317</v>
      </c>
      <c r="F221" s="156"/>
      <c r="G221" s="157">
        <f>G222</f>
        <v>30</v>
      </c>
      <c r="H221" s="157">
        <f aca="true" t="shared" si="33" ref="H221:J222">H222</f>
        <v>30</v>
      </c>
      <c r="I221" s="157">
        <f t="shared" si="33"/>
        <v>82</v>
      </c>
      <c r="J221" s="157">
        <f t="shared" si="33"/>
        <v>87</v>
      </c>
    </row>
    <row r="222" spans="1:10" ht="27" hidden="1">
      <c r="A222" s="156" t="s">
        <v>162</v>
      </c>
      <c r="B222" s="156"/>
      <c r="C222" s="156" t="s">
        <v>488</v>
      </c>
      <c r="D222" s="156" t="s">
        <v>541</v>
      </c>
      <c r="E222" s="156" t="s">
        <v>163</v>
      </c>
      <c r="F222" s="156"/>
      <c r="G222" s="157">
        <f>G223</f>
        <v>30</v>
      </c>
      <c r="H222" s="157">
        <f t="shared" si="33"/>
        <v>30</v>
      </c>
      <c r="I222" s="157">
        <f t="shared" si="33"/>
        <v>82</v>
      </c>
      <c r="J222" s="157">
        <f t="shared" si="33"/>
        <v>87</v>
      </c>
    </row>
    <row r="223" spans="1:10" ht="27" hidden="1">
      <c r="A223" s="156" t="s">
        <v>453</v>
      </c>
      <c r="B223" s="156"/>
      <c r="C223" s="156" t="s">
        <v>488</v>
      </c>
      <c r="D223" s="156" t="s">
        <v>541</v>
      </c>
      <c r="E223" s="156" t="s">
        <v>163</v>
      </c>
      <c r="F223" s="156" t="s">
        <v>454</v>
      </c>
      <c r="G223" s="157">
        <v>30</v>
      </c>
      <c r="H223" s="262">
        <v>30</v>
      </c>
      <c r="I223" s="262">
        <v>82</v>
      </c>
      <c r="J223" s="262">
        <v>87</v>
      </c>
    </row>
    <row r="224" spans="1:10" ht="57" hidden="1">
      <c r="A224" s="81" t="s">
        <v>509</v>
      </c>
      <c r="B224" s="156"/>
      <c r="C224" s="156" t="s">
        <v>488</v>
      </c>
      <c r="D224" s="156" t="s">
        <v>541</v>
      </c>
      <c r="E224" s="156" t="s">
        <v>319</v>
      </c>
      <c r="F224" s="156"/>
      <c r="G224" s="157">
        <f>G225</f>
        <v>13</v>
      </c>
      <c r="H224" s="157">
        <f aca="true" t="shared" si="34" ref="H224:J225">H225</f>
        <v>13</v>
      </c>
      <c r="I224" s="157">
        <f t="shared" si="34"/>
        <v>0</v>
      </c>
      <c r="J224" s="157">
        <f t="shared" si="34"/>
        <v>0</v>
      </c>
    </row>
    <row r="225" spans="1:10" ht="27" hidden="1">
      <c r="A225" s="156" t="s">
        <v>162</v>
      </c>
      <c r="B225" s="156"/>
      <c r="C225" s="156" t="s">
        <v>488</v>
      </c>
      <c r="D225" s="156" t="s">
        <v>541</v>
      </c>
      <c r="E225" s="156" t="s">
        <v>452</v>
      </c>
      <c r="F225" s="156"/>
      <c r="G225" s="157">
        <f>G226</f>
        <v>13</v>
      </c>
      <c r="H225" s="157">
        <f t="shared" si="34"/>
        <v>13</v>
      </c>
      <c r="I225" s="157">
        <f t="shared" si="34"/>
        <v>0</v>
      </c>
      <c r="J225" s="157">
        <f t="shared" si="34"/>
        <v>0</v>
      </c>
    </row>
    <row r="226" spans="1:10" ht="27" hidden="1">
      <c r="A226" s="156" t="s">
        <v>453</v>
      </c>
      <c r="B226" s="156"/>
      <c r="C226" s="156" t="s">
        <v>488</v>
      </c>
      <c r="D226" s="156" t="s">
        <v>541</v>
      </c>
      <c r="E226" s="156" t="s">
        <v>452</v>
      </c>
      <c r="F226" s="156" t="s">
        <v>454</v>
      </c>
      <c r="G226" s="157">
        <v>13</v>
      </c>
      <c r="H226" s="262">
        <v>13</v>
      </c>
      <c r="I226" s="262"/>
      <c r="J226" s="262"/>
    </row>
    <row r="227" spans="1:10" ht="28.5" hidden="1">
      <c r="A227" s="181" t="s">
        <v>355</v>
      </c>
      <c r="B227" s="156"/>
      <c r="C227" s="156" t="s">
        <v>488</v>
      </c>
      <c r="D227" s="156" t="s">
        <v>541</v>
      </c>
      <c r="E227" s="156" t="s">
        <v>321</v>
      </c>
      <c r="F227" s="156"/>
      <c r="G227" s="157">
        <f>G228</f>
        <v>260</v>
      </c>
      <c r="H227" s="157">
        <f>H228</f>
        <v>260</v>
      </c>
      <c r="I227" s="157">
        <f>I228</f>
        <v>260</v>
      </c>
      <c r="J227" s="157">
        <f>J228</f>
        <v>0</v>
      </c>
    </row>
    <row r="228" spans="1:10" ht="27" hidden="1">
      <c r="A228" s="156" t="s">
        <v>162</v>
      </c>
      <c r="B228" s="156"/>
      <c r="C228" s="156" t="s">
        <v>488</v>
      </c>
      <c r="D228" s="156" t="s">
        <v>541</v>
      </c>
      <c r="E228" s="156" t="s">
        <v>164</v>
      </c>
      <c r="F228" s="156"/>
      <c r="G228" s="157">
        <f>G229+G230</f>
        <v>260</v>
      </c>
      <c r="H228" s="157">
        <f>H229+H230</f>
        <v>260</v>
      </c>
      <c r="I228" s="157">
        <f>I229+I230</f>
        <v>260</v>
      </c>
      <c r="J228" s="157">
        <f>J229+J230</f>
        <v>0</v>
      </c>
    </row>
    <row r="229" spans="1:10" ht="27" hidden="1">
      <c r="A229" s="156" t="s">
        <v>453</v>
      </c>
      <c r="B229" s="156"/>
      <c r="C229" s="156" t="s">
        <v>488</v>
      </c>
      <c r="D229" s="156" t="s">
        <v>541</v>
      </c>
      <c r="E229" s="156" t="s">
        <v>164</v>
      </c>
      <c r="F229" s="156" t="s">
        <v>454</v>
      </c>
      <c r="G229" s="157">
        <v>260</v>
      </c>
      <c r="H229" s="262">
        <v>260</v>
      </c>
      <c r="I229" s="262">
        <v>260</v>
      </c>
      <c r="J229" s="262"/>
    </row>
    <row r="230" spans="1:10" ht="15" hidden="1">
      <c r="A230" s="86" t="s">
        <v>352</v>
      </c>
      <c r="B230" s="156"/>
      <c r="C230" s="156" t="s">
        <v>488</v>
      </c>
      <c r="D230" s="156" t="s">
        <v>541</v>
      </c>
      <c r="E230" s="156" t="s">
        <v>164</v>
      </c>
      <c r="F230" s="156" t="s">
        <v>353</v>
      </c>
      <c r="G230" s="157"/>
      <c r="H230" s="262"/>
      <c r="I230" s="262"/>
      <c r="J230" s="262"/>
    </row>
    <row r="231" spans="1:10" ht="15">
      <c r="A231" s="156" t="s">
        <v>345</v>
      </c>
      <c r="B231" s="156" t="s">
        <v>496</v>
      </c>
      <c r="C231" s="156" t="s">
        <v>488</v>
      </c>
      <c r="D231" s="156" t="s">
        <v>488</v>
      </c>
      <c r="E231" s="156"/>
      <c r="F231" s="156"/>
      <c r="G231" s="157">
        <f>G232+G238+G246</f>
        <v>5748</v>
      </c>
      <c r="H231" s="157">
        <f>H232+H238+H246+H244</f>
        <v>5878</v>
      </c>
      <c r="I231" s="157">
        <f>I232+I238+I246+I244</f>
        <v>6557</v>
      </c>
      <c r="J231" s="157">
        <f>J232+J238+J246+J244</f>
        <v>7245</v>
      </c>
    </row>
    <row r="232" spans="1:10" ht="42.75" hidden="1">
      <c r="A232" s="57" t="s">
        <v>512</v>
      </c>
      <c r="B232" s="156"/>
      <c r="C232" s="156" t="s">
        <v>488</v>
      </c>
      <c r="D232" s="156" t="s">
        <v>488</v>
      </c>
      <c r="E232" s="156" t="s">
        <v>310</v>
      </c>
      <c r="F232" s="156"/>
      <c r="G232" s="82">
        <f>G233</f>
        <v>5033</v>
      </c>
      <c r="H232" s="82">
        <f>H233</f>
        <v>5033</v>
      </c>
      <c r="I232" s="82">
        <f>I233</f>
        <v>5742</v>
      </c>
      <c r="J232" s="82">
        <f>J233</f>
        <v>6430</v>
      </c>
    </row>
    <row r="233" spans="1:10" ht="40.5" hidden="1">
      <c r="A233" s="261" t="s">
        <v>107</v>
      </c>
      <c r="B233" s="156"/>
      <c r="C233" s="156" t="s">
        <v>488</v>
      </c>
      <c r="D233" s="156" t="s">
        <v>488</v>
      </c>
      <c r="E233" s="156" t="s">
        <v>165</v>
      </c>
      <c r="F233" s="156"/>
      <c r="G233" s="157">
        <f>G234+G235+G236+G237</f>
        <v>5033</v>
      </c>
      <c r="H233" s="157">
        <f>H234+H235+H236+H237</f>
        <v>5033</v>
      </c>
      <c r="I233" s="157">
        <f>I234+I235+I236+I237</f>
        <v>5742</v>
      </c>
      <c r="J233" s="157">
        <f>J234+J235+J236+J237</f>
        <v>6430</v>
      </c>
    </row>
    <row r="234" spans="1:10" ht="54.75" hidden="1">
      <c r="A234" s="284" t="s">
        <v>546</v>
      </c>
      <c r="B234" s="323" t="s">
        <v>496</v>
      </c>
      <c r="C234" s="289" t="s">
        <v>488</v>
      </c>
      <c r="D234" s="289" t="s">
        <v>488</v>
      </c>
      <c r="E234" s="156" t="s">
        <v>165</v>
      </c>
      <c r="F234" s="289" t="s">
        <v>354</v>
      </c>
      <c r="G234" s="324">
        <v>956</v>
      </c>
      <c r="H234" s="324">
        <v>956</v>
      </c>
      <c r="I234" s="324">
        <v>1013</v>
      </c>
      <c r="J234" s="324">
        <v>1050</v>
      </c>
    </row>
    <row r="235" spans="1:10" ht="27" hidden="1">
      <c r="A235" s="261" t="s">
        <v>453</v>
      </c>
      <c r="B235" s="156" t="s">
        <v>496</v>
      </c>
      <c r="C235" s="156" t="s">
        <v>488</v>
      </c>
      <c r="D235" s="156" t="s">
        <v>488</v>
      </c>
      <c r="E235" s="156" t="s">
        <v>165</v>
      </c>
      <c r="F235" s="156" t="s">
        <v>454</v>
      </c>
      <c r="G235" s="157">
        <v>3293</v>
      </c>
      <c r="H235" s="157">
        <v>3293</v>
      </c>
      <c r="I235" s="157">
        <v>3884</v>
      </c>
      <c r="J235" s="157">
        <v>4495</v>
      </c>
    </row>
    <row r="236" spans="1:10" ht="27" hidden="1">
      <c r="A236" s="261" t="s">
        <v>363</v>
      </c>
      <c r="B236" s="156"/>
      <c r="C236" s="156" t="s">
        <v>488</v>
      </c>
      <c r="D236" s="156" t="s">
        <v>488</v>
      </c>
      <c r="E236" s="156" t="s">
        <v>165</v>
      </c>
      <c r="F236" s="156" t="s">
        <v>351</v>
      </c>
      <c r="G236" s="157">
        <v>749</v>
      </c>
      <c r="H236" s="157">
        <v>749</v>
      </c>
      <c r="I236" s="157">
        <v>810</v>
      </c>
      <c r="J236" s="157">
        <v>850</v>
      </c>
    </row>
    <row r="237" spans="1:10" ht="15" hidden="1">
      <c r="A237" s="156" t="s">
        <v>352</v>
      </c>
      <c r="B237" s="156" t="s">
        <v>496</v>
      </c>
      <c r="C237" s="156" t="s">
        <v>488</v>
      </c>
      <c r="D237" s="156" t="s">
        <v>488</v>
      </c>
      <c r="E237" s="156" t="s">
        <v>165</v>
      </c>
      <c r="F237" s="156" t="s">
        <v>353</v>
      </c>
      <c r="G237" s="157">
        <v>35</v>
      </c>
      <c r="H237" s="157">
        <v>35</v>
      </c>
      <c r="I237" s="157">
        <v>35</v>
      </c>
      <c r="J237" s="157">
        <v>35</v>
      </c>
    </row>
    <row r="238" spans="1:10" ht="42.75" hidden="1">
      <c r="A238" s="81" t="s">
        <v>83</v>
      </c>
      <c r="B238" s="156"/>
      <c r="C238" s="156" t="s">
        <v>148</v>
      </c>
      <c r="D238" s="156" t="s">
        <v>488</v>
      </c>
      <c r="E238" s="156" t="s">
        <v>53</v>
      </c>
      <c r="F238" s="156"/>
      <c r="G238" s="82">
        <f>G239</f>
        <v>675</v>
      </c>
      <c r="H238" s="82">
        <f aca="true" t="shared" si="35" ref="H238:J239">H239</f>
        <v>675</v>
      </c>
      <c r="I238" s="82">
        <f t="shared" si="35"/>
        <v>675</v>
      </c>
      <c r="J238" s="82">
        <f t="shared" si="35"/>
        <v>675</v>
      </c>
    </row>
    <row r="239" spans="1:10" ht="28.5" hidden="1">
      <c r="A239" s="181" t="s">
        <v>166</v>
      </c>
      <c r="B239" s="156"/>
      <c r="C239" s="81" t="s">
        <v>488</v>
      </c>
      <c r="D239" s="81" t="s">
        <v>488</v>
      </c>
      <c r="E239" s="81" t="s">
        <v>54</v>
      </c>
      <c r="F239" s="81"/>
      <c r="G239" s="157">
        <f>G240</f>
        <v>675</v>
      </c>
      <c r="H239" s="157">
        <f t="shared" si="35"/>
        <v>675</v>
      </c>
      <c r="I239" s="157">
        <f t="shared" si="35"/>
        <v>675</v>
      </c>
      <c r="J239" s="157">
        <f t="shared" si="35"/>
        <v>675</v>
      </c>
    </row>
    <row r="240" spans="1:10" ht="27" hidden="1">
      <c r="A240" s="156" t="s">
        <v>162</v>
      </c>
      <c r="B240" s="156"/>
      <c r="C240" s="156" t="s">
        <v>488</v>
      </c>
      <c r="D240" s="156" t="s">
        <v>488</v>
      </c>
      <c r="E240" s="156" t="s">
        <v>55</v>
      </c>
      <c r="F240" s="156"/>
      <c r="G240" s="157">
        <f>G241+G242+G243</f>
        <v>675</v>
      </c>
      <c r="H240" s="157">
        <f>H241+H242+H243</f>
        <v>675</v>
      </c>
      <c r="I240" s="157">
        <f>I241+I242+I243</f>
        <v>675</v>
      </c>
      <c r="J240" s="157">
        <f>J241+J242+J243</f>
        <v>675</v>
      </c>
    </row>
    <row r="241" spans="1:10" ht="54.75" hidden="1">
      <c r="A241" s="284" t="s">
        <v>546</v>
      </c>
      <c r="B241" s="156"/>
      <c r="C241" s="156" t="s">
        <v>488</v>
      </c>
      <c r="D241" s="156" t="s">
        <v>488</v>
      </c>
      <c r="E241" s="156" t="s">
        <v>55</v>
      </c>
      <c r="F241" s="156" t="s">
        <v>354</v>
      </c>
      <c r="G241" s="157">
        <v>390</v>
      </c>
      <c r="H241" s="157">
        <v>390</v>
      </c>
      <c r="I241" s="157">
        <v>390</v>
      </c>
      <c r="J241" s="157">
        <v>390</v>
      </c>
    </row>
    <row r="242" spans="1:10" ht="27" hidden="1">
      <c r="A242" s="261" t="s">
        <v>364</v>
      </c>
      <c r="B242" s="156"/>
      <c r="C242" s="156" t="s">
        <v>488</v>
      </c>
      <c r="D242" s="156" t="s">
        <v>488</v>
      </c>
      <c r="E242" s="156" t="s">
        <v>55</v>
      </c>
      <c r="F242" s="156" t="s">
        <v>454</v>
      </c>
      <c r="G242" s="157">
        <v>250</v>
      </c>
      <c r="H242" s="157">
        <v>250</v>
      </c>
      <c r="I242" s="157">
        <v>250</v>
      </c>
      <c r="J242" s="157">
        <v>250</v>
      </c>
    </row>
    <row r="243" spans="1:10" ht="15" hidden="1">
      <c r="A243" s="101" t="s">
        <v>352</v>
      </c>
      <c r="B243" s="101"/>
      <c r="C243" s="101" t="s">
        <v>488</v>
      </c>
      <c r="D243" s="101" t="s">
        <v>488</v>
      </c>
      <c r="E243" s="101" t="s">
        <v>55</v>
      </c>
      <c r="F243" s="101" t="s">
        <v>353</v>
      </c>
      <c r="G243" s="281">
        <v>35</v>
      </c>
      <c r="H243" s="281">
        <v>35</v>
      </c>
      <c r="I243" s="281">
        <v>35</v>
      </c>
      <c r="J243" s="281">
        <v>35</v>
      </c>
    </row>
    <row r="244" spans="1:10" ht="27" hidden="1">
      <c r="A244" s="101" t="s">
        <v>196</v>
      </c>
      <c r="B244" s="101"/>
      <c r="C244" s="101" t="s">
        <v>488</v>
      </c>
      <c r="D244" s="101" t="s">
        <v>488</v>
      </c>
      <c r="E244" s="101" t="s">
        <v>84</v>
      </c>
      <c r="F244" s="101"/>
      <c r="G244" s="281">
        <f>G245</f>
        <v>130</v>
      </c>
      <c r="H244" s="281">
        <f>H245</f>
        <v>130</v>
      </c>
      <c r="I244" s="281">
        <f>I245</f>
        <v>140</v>
      </c>
      <c r="J244" s="281">
        <f>J245</f>
        <v>140</v>
      </c>
    </row>
    <row r="245" spans="1:10" ht="27" hidden="1">
      <c r="A245" s="261" t="s">
        <v>364</v>
      </c>
      <c r="B245" s="156"/>
      <c r="C245" s="156" t="s">
        <v>148</v>
      </c>
      <c r="D245" s="156" t="s">
        <v>488</v>
      </c>
      <c r="E245" s="156" t="s">
        <v>84</v>
      </c>
      <c r="F245" s="156" t="s">
        <v>454</v>
      </c>
      <c r="G245" s="157">
        <v>130</v>
      </c>
      <c r="H245" s="262">
        <v>130</v>
      </c>
      <c r="I245" s="262">
        <v>140</v>
      </c>
      <c r="J245" s="262">
        <v>140</v>
      </c>
    </row>
    <row r="246" spans="1:10" ht="28.5" hidden="1">
      <c r="A246" s="181" t="s">
        <v>510</v>
      </c>
      <c r="B246" s="156"/>
      <c r="C246" s="81" t="s">
        <v>488</v>
      </c>
      <c r="D246" s="81" t="s">
        <v>488</v>
      </c>
      <c r="E246" s="81" t="s">
        <v>195</v>
      </c>
      <c r="F246" s="81"/>
      <c r="G246" s="82">
        <f>G247</f>
        <v>40</v>
      </c>
      <c r="H246" s="82">
        <f aca="true" t="shared" si="36" ref="H246:J247">H247</f>
        <v>40</v>
      </c>
      <c r="I246" s="82">
        <f t="shared" si="36"/>
        <v>0</v>
      </c>
      <c r="J246" s="82">
        <f t="shared" si="36"/>
        <v>0</v>
      </c>
    </row>
    <row r="247" spans="1:10" ht="27" hidden="1">
      <c r="A247" s="101" t="s">
        <v>196</v>
      </c>
      <c r="B247" s="156"/>
      <c r="C247" s="156" t="s">
        <v>488</v>
      </c>
      <c r="D247" s="156" t="s">
        <v>488</v>
      </c>
      <c r="E247" s="156" t="s">
        <v>168</v>
      </c>
      <c r="F247" s="156"/>
      <c r="G247" s="157">
        <f>G248</f>
        <v>40</v>
      </c>
      <c r="H247" s="157">
        <f t="shared" si="36"/>
        <v>40</v>
      </c>
      <c r="I247" s="157">
        <f t="shared" si="36"/>
        <v>0</v>
      </c>
      <c r="J247" s="157">
        <f t="shared" si="36"/>
        <v>0</v>
      </c>
    </row>
    <row r="248" spans="1:10" ht="27" hidden="1">
      <c r="A248" s="261" t="s">
        <v>364</v>
      </c>
      <c r="B248" s="156"/>
      <c r="C248" s="156" t="s">
        <v>488</v>
      </c>
      <c r="D248" s="156" t="s">
        <v>488</v>
      </c>
      <c r="E248" s="156" t="s">
        <v>169</v>
      </c>
      <c r="F248" s="156" t="s">
        <v>454</v>
      </c>
      <c r="G248" s="157">
        <v>40</v>
      </c>
      <c r="H248" s="262">
        <v>40</v>
      </c>
      <c r="I248" s="262"/>
      <c r="J248" s="262"/>
    </row>
    <row r="249" spans="1:10" ht="20.25" customHeight="1">
      <c r="A249" s="156" t="s">
        <v>480</v>
      </c>
      <c r="B249" s="156" t="s">
        <v>347</v>
      </c>
      <c r="C249" s="156" t="s">
        <v>488</v>
      </c>
      <c r="D249" s="156" t="s">
        <v>490</v>
      </c>
      <c r="E249" s="156"/>
      <c r="F249" s="156"/>
      <c r="G249" s="157">
        <f>G250+G256+G260</f>
        <v>6271</v>
      </c>
      <c r="H249" s="157">
        <f>H250+H256+H260</f>
        <v>6271</v>
      </c>
      <c r="I249" s="157">
        <f>I250+I256+I260</f>
        <v>6289</v>
      </c>
      <c r="J249" s="157">
        <f>J250+J256+J260</f>
        <v>6306</v>
      </c>
    </row>
    <row r="250" spans="1:10" ht="42.75" hidden="1">
      <c r="A250" s="81" t="s">
        <v>56</v>
      </c>
      <c r="B250" s="156"/>
      <c r="C250" s="156" t="s">
        <v>148</v>
      </c>
      <c r="D250" s="156" t="s">
        <v>490</v>
      </c>
      <c r="E250" s="156" t="s">
        <v>53</v>
      </c>
      <c r="F250" s="156"/>
      <c r="G250" s="157">
        <f>G251</f>
        <v>5931</v>
      </c>
      <c r="H250" s="157">
        <f aca="true" t="shared" si="37" ref="H250:J251">H251</f>
        <v>5931</v>
      </c>
      <c r="I250" s="157">
        <f t="shared" si="37"/>
        <v>5931</v>
      </c>
      <c r="J250" s="157">
        <f t="shared" si="37"/>
        <v>5931</v>
      </c>
    </row>
    <row r="251" spans="1:10" ht="28.5" hidden="1">
      <c r="A251" s="181" t="s">
        <v>108</v>
      </c>
      <c r="B251" s="156"/>
      <c r="C251" s="156" t="s">
        <v>488</v>
      </c>
      <c r="D251" s="156" t="s">
        <v>490</v>
      </c>
      <c r="E251" s="156" t="s">
        <v>54</v>
      </c>
      <c r="F251" s="156"/>
      <c r="G251" s="157">
        <f>G252</f>
        <v>5931</v>
      </c>
      <c r="H251" s="157">
        <f t="shared" si="37"/>
        <v>5931</v>
      </c>
      <c r="I251" s="157">
        <f t="shared" si="37"/>
        <v>5931</v>
      </c>
      <c r="J251" s="157">
        <f t="shared" si="37"/>
        <v>5931</v>
      </c>
    </row>
    <row r="252" spans="1:10" ht="27" hidden="1">
      <c r="A252" s="156" t="s">
        <v>162</v>
      </c>
      <c r="B252" s="156"/>
      <c r="C252" s="156" t="s">
        <v>488</v>
      </c>
      <c r="D252" s="156" t="s">
        <v>490</v>
      </c>
      <c r="E252" s="156" t="s">
        <v>55</v>
      </c>
      <c r="F252" s="156"/>
      <c r="G252" s="157">
        <f>G253+G254+G255</f>
        <v>5931</v>
      </c>
      <c r="H252" s="157">
        <f>H253+H254+H255</f>
        <v>5931</v>
      </c>
      <c r="I252" s="157">
        <f>I253+I254+I255</f>
        <v>5931</v>
      </c>
      <c r="J252" s="157">
        <f>J253+J254+J255</f>
        <v>5931</v>
      </c>
    </row>
    <row r="253" spans="1:10" ht="54.75" hidden="1">
      <c r="A253" s="284" t="s">
        <v>546</v>
      </c>
      <c r="B253" s="156"/>
      <c r="C253" s="156" t="s">
        <v>488</v>
      </c>
      <c r="D253" s="156" t="s">
        <v>490</v>
      </c>
      <c r="E253" s="156" t="s">
        <v>55</v>
      </c>
      <c r="F253" s="156" t="s">
        <v>354</v>
      </c>
      <c r="G253" s="157">
        <v>5480</v>
      </c>
      <c r="H253" s="157">
        <v>5480</v>
      </c>
      <c r="I253" s="157">
        <v>5480</v>
      </c>
      <c r="J253" s="157">
        <v>5480</v>
      </c>
    </row>
    <row r="254" spans="1:10" ht="27" hidden="1">
      <c r="A254" s="261" t="s">
        <v>364</v>
      </c>
      <c r="B254" s="156"/>
      <c r="C254" s="156" t="s">
        <v>488</v>
      </c>
      <c r="D254" s="156" t="s">
        <v>490</v>
      </c>
      <c r="E254" s="156" t="s">
        <v>55</v>
      </c>
      <c r="F254" s="156" t="s">
        <v>454</v>
      </c>
      <c r="G254" s="157">
        <v>446</v>
      </c>
      <c r="H254" s="157">
        <v>446</v>
      </c>
      <c r="I254" s="157">
        <v>446</v>
      </c>
      <c r="J254" s="157">
        <v>446</v>
      </c>
    </row>
    <row r="255" spans="1:10" ht="15" hidden="1">
      <c r="A255" s="101" t="s">
        <v>352</v>
      </c>
      <c r="B255" s="156"/>
      <c r="C255" s="156" t="s">
        <v>488</v>
      </c>
      <c r="D255" s="156" t="s">
        <v>490</v>
      </c>
      <c r="E255" s="156" t="s">
        <v>55</v>
      </c>
      <c r="F255" s="156" t="s">
        <v>353</v>
      </c>
      <c r="G255" s="157">
        <v>5</v>
      </c>
      <c r="H255" s="157">
        <v>5</v>
      </c>
      <c r="I255" s="157">
        <v>5</v>
      </c>
      <c r="J255" s="157">
        <v>5</v>
      </c>
    </row>
    <row r="256" spans="1:10" ht="27.75" hidden="1">
      <c r="A256" s="86" t="s">
        <v>274</v>
      </c>
      <c r="B256" s="57"/>
      <c r="C256" s="81" t="s">
        <v>488</v>
      </c>
      <c r="D256" s="81" t="s">
        <v>490</v>
      </c>
      <c r="E256" s="57" t="s">
        <v>185</v>
      </c>
      <c r="F256" s="248"/>
      <c r="G256" s="292">
        <f>G257</f>
        <v>0</v>
      </c>
      <c r="H256" s="292">
        <f aca="true" t="shared" si="38" ref="H256:J258">H257</f>
        <v>0</v>
      </c>
      <c r="I256" s="292">
        <f t="shared" si="38"/>
        <v>0</v>
      </c>
      <c r="J256" s="292">
        <f t="shared" si="38"/>
        <v>0</v>
      </c>
    </row>
    <row r="257" spans="1:10" ht="81.75" hidden="1">
      <c r="A257" s="86" t="s">
        <v>275</v>
      </c>
      <c r="B257" s="101"/>
      <c r="C257" s="156" t="s">
        <v>488</v>
      </c>
      <c r="D257" s="156" t="s">
        <v>490</v>
      </c>
      <c r="E257" s="101" t="s">
        <v>197</v>
      </c>
      <c r="F257" s="248"/>
      <c r="G257" s="292">
        <f>G258</f>
        <v>0</v>
      </c>
      <c r="H257" s="292">
        <f t="shared" si="38"/>
        <v>0</v>
      </c>
      <c r="I257" s="292">
        <f t="shared" si="38"/>
        <v>0</v>
      </c>
      <c r="J257" s="292">
        <f t="shared" si="38"/>
        <v>0</v>
      </c>
    </row>
    <row r="258" spans="1:10" ht="15" hidden="1">
      <c r="A258" s="325" t="s">
        <v>276</v>
      </c>
      <c r="B258" s="248"/>
      <c r="C258" s="248" t="s">
        <v>488</v>
      </c>
      <c r="D258" s="248" t="s">
        <v>490</v>
      </c>
      <c r="E258" s="248" t="s">
        <v>277</v>
      </c>
      <c r="F258" s="248"/>
      <c r="G258" s="292">
        <f>G259</f>
        <v>0</v>
      </c>
      <c r="H258" s="292">
        <f t="shared" si="38"/>
        <v>0</v>
      </c>
      <c r="I258" s="292">
        <f t="shared" si="38"/>
        <v>0</v>
      </c>
      <c r="J258" s="292">
        <f t="shared" si="38"/>
        <v>0</v>
      </c>
    </row>
    <row r="259" spans="1:10" ht="54.75" hidden="1">
      <c r="A259" s="284" t="s">
        <v>546</v>
      </c>
      <c r="B259" s="248"/>
      <c r="C259" s="248" t="s">
        <v>488</v>
      </c>
      <c r="D259" s="248" t="s">
        <v>490</v>
      </c>
      <c r="E259" s="248" t="s">
        <v>277</v>
      </c>
      <c r="F259" s="248" t="s">
        <v>354</v>
      </c>
      <c r="G259" s="292"/>
      <c r="H259" s="281"/>
      <c r="I259" s="281"/>
      <c r="J259" s="281"/>
    </row>
    <row r="260" spans="1:10" ht="57" hidden="1">
      <c r="A260" s="169" t="s">
        <v>285</v>
      </c>
      <c r="B260" s="169"/>
      <c r="C260" s="248" t="s">
        <v>488</v>
      </c>
      <c r="D260" s="248" t="s">
        <v>490</v>
      </c>
      <c r="E260" s="288" t="s">
        <v>320</v>
      </c>
      <c r="F260" s="169"/>
      <c r="G260" s="170">
        <f>G261</f>
        <v>340</v>
      </c>
      <c r="H260" s="170">
        <f aca="true" t="shared" si="39" ref="H260:J261">H261</f>
        <v>340</v>
      </c>
      <c r="I260" s="170">
        <f t="shared" si="39"/>
        <v>358</v>
      </c>
      <c r="J260" s="170">
        <f t="shared" si="39"/>
        <v>375</v>
      </c>
    </row>
    <row r="261" spans="1:10" ht="27.75" hidden="1">
      <c r="A261" s="306" t="s">
        <v>270</v>
      </c>
      <c r="B261" s="172"/>
      <c r="C261" s="248" t="s">
        <v>488</v>
      </c>
      <c r="D261" s="248" t="s">
        <v>490</v>
      </c>
      <c r="E261" s="172" t="s">
        <v>63</v>
      </c>
      <c r="F261" s="172"/>
      <c r="G261" s="307">
        <f>G262</f>
        <v>340</v>
      </c>
      <c r="H261" s="307">
        <f t="shared" si="39"/>
        <v>340</v>
      </c>
      <c r="I261" s="307">
        <f t="shared" si="39"/>
        <v>358</v>
      </c>
      <c r="J261" s="307">
        <f t="shared" si="39"/>
        <v>375</v>
      </c>
    </row>
    <row r="262" spans="1:10" ht="27" hidden="1">
      <c r="A262" s="172" t="s">
        <v>453</v>
      </c>
      <c r="B262" s="172"/>
      <c r="C262" s="248" t="s">
        <v>488</v>
      </c>
      <c r="D262" s="248" t="s">
        <v>490</v>
      </c>
      <c r="E262" s="172" t="s">
        <v>63</v>
      </c>
      <c r="F262" s="172" t="s">
        <v>454</v>
      </c>
      <c r="G262" s="307">
        <v>340</v>
      </c>
      <c r="H262" s="262">
        <v>340</v>
      </c>
      <c r="I262" s="262">
        <v>358</v>
      </c>
      <c r="J262" s="262">
        <v>375</v>
      </c>
    </row>
    <row r="263" spans="1:10" ht="23.25" customHeight="1">
      <c r="A263" s="284" t="s">
        <v>217</v>
      </c>
      <c r="B263" s="286" t="s">
        <v>348</v>
      </c>
      <c r="C263" s="286" t="s">
        <v>491</v>
      </c>
      <c r="D263" s="290"/>
      <c r="E263" s="290"/>
      <c r="F263" s="290"/>
      <c r="G263" s="217">
        <f>G264+G292</f>
        <v>15990</v>
      </c>
      <c r="H263" s="217">
        <f>H264+H292</f>
        <v>16014.276</v>
      </c>
      <c r="I263" s="217">
        <f>I264+I292</f>
        <v>15956.276</v>
      </c>
      <c r="J263" s="217">
        <f>J264+J292</f>
        <v>14271.276</v>
      </c>
    </row>
    <row r="264" spans="1:10" ht="15">
      <c r="A264" s="156" t="s">
        <v>481</v>
      </c>
      <c r="B264" s="156" t="s">
        <v>348</v>
      </c>
      <c r="C264" s="156" t="s">
        <v>491</v>
      </c>
      <c r="D264" s="156" t="s">
        <v>540</v>
      </c>
      <c r="E264" s="156"/>
      <c r="F264" s="156"/>
      <c r="G264" s="157">
        <f>G265+G276+G279+G283+G286+G289</f>
        <v>12524</v>
      </c>
      <c r="H264" s="157">
        <f>H265+H276+H279+H283+H286+H289</f>
        <v>12524</v>
      </c>
      <c r="I264" s="157">
        <f>I265+I276+I279+I283+I286+I289</f>
        <v>12466</v>
      </c>
      <c r="J264" s="157">
        <f>J265+J276+J279+J283+J286+J289</f>
        <v>10915</v>
      </c>
    </row>
    <row r="265" spans="1:10" ht="15" hidden="1">
      <c r="A265" s="81" t="s">
        <v>87</v>
      </c>
      <c r="B265" s="156"/>
      <c r="C265" s="156" t="s">
        <v>491</v>
      </c>
      <c r="D265" s="156" t="s">
        <v>540</v>
      </c>
      <c r="E265" s="156" t="s">
        <v>167</v>
      </c>
      <c r="F265" s="156"/>
      <c r="G265" s="157">
        <f>G266+G271</f>
        <v>10865</v>
      </c>
      <c r="H265" s="157">
        <f>H266+H271</f>
        <v>10865</v>
      </c>
      <c r="I265" s="157">
        <f>I266+I271</f>
        <v>10865</v>
      </c>
      <c r="J265" s="157">
        <f>J266+J271</f>
        <v>10865</v>
      </c>
    </row>
    <row r="266" spans="1:10" ht="27" hidden="1">
      <c r="A266" s="101" t="s">
        <v>23</v>
      </c>
      <c r="B266" s="156"/>
      <c r="C266" s="156" t="s">
        <v>170</v>
      </c>
      <c r="D266" s="156" t="s">
        <v>540</v>
      </c>
      <c r="E266" s="156" t="s">
        <v>171</v>
      </c>
      <c r="F266" s="156"/>
      <c r="G266" s="157">
        <f>G267</f>
        <v>7227</v>
      </c>
      <c r="H266" s="157">
        <f>H267</f>
        <v>7227</v>
      </c>
      <c r="I266" s="157">
        <f>I267</f>
        <v>7227</v>
      </c>
      <c r="J266" s="157">
        <f>J267</f>
        <v>7227</v>
      </c>
    </row>
    <row r="267" spans="1:10" ht="27" hidden="1">
      <c r="A267" s="156" t="s">
        <v>162</v>
      </c>
      <c r="B267" s="156"/>
      <c r="C267" s="156" t="s">
        <v>491</v>
      </c>
      <c r="D267" s="156" t="s">
        <v>540</v>
      </c>
      <c r="E267" s="156" t="s">
        <v>88</v>
      </c>
      <c r="F267" s="156"/>
      <c r="G267" s="157">
        <f>G268+G269+G270</f>
        <v>7227</v>
      </c>
      <c r="H267" s="157">
        <f>H268+H269+H270</f>
        <v>7227</v>
      </c>
      <c r="I267" s="157">
        <f>I268+I269+I270</f>
        <v>7227</v>
      </c>
      <c r="J267" s="157">
        <f>J268+J269+J270</f>
        <v>7227</v>
      </c>
    </row>
    <row r="268" spans="1:10" ht="54.75" hidden="1">
      <c r="A268" s="284" t="s">
        <v>546</v>
      </c>
      <c r="B268" s="156"/>
      <c r="C268" s="156" t="s">
        <v>491</v>
      </c>
      <c r="D268" s="156" t="s">
        <v>540</v>
      </c>
      <c r="E268" s="156" t="s">
        <v>88</v>
      </c>
      <c r="F268" s="156" t="s">
        <v>354</v>
      </c>
      <c r="G268" s="157">
        <v>6298</v>
      </c>
      <c r="H268" s="157">
        <v>6298</v>
      </c>
      <c r="I268" s="157">
        <v>6298</v>
      </c>
      <c r="J268" s="157">
        <v>6298</v>
      </c>
    </row>
    <row r="269" spans="1:10" ht="27" hidden="1">
      <c r="A269" s="261" t="s">
        <v>364</v>
      </c>
      <c r="B269" s="156"/>
      <c r="C269" s="156" t="s">
        <v>491</v>
      </c>
      <c r="D269" s="156" t="s">
        <v>540</v>
      </c>
      <c r="E269" s="156" t="s">
        <v>88</v>
      </c>
      <c r="F269" s="156" t="s">
        <v>454</v>
      </c>
      <c r="G269" s="157">
        <v>814</v>
      </c>
      <c r="H269" s="157">
        <v>814</v>
      </c>
      <c r="I269" s="157">
        <v>814</v>
      </c>
      <c r="J269" s="157">
        <v>814</v>
      </c>
    </row>
    <row r="270" spans="1:10" ht="15" hidden="1">
      <c r="A270" s="101" t="s">
        <v>352</v>
      </c>
      <c r="B270" s="156"/>
      <c r="C270" s="156" t="s">
        <v>491</v>
      </c>
      <c r="D270" s="156" t="s">
        <v>540</v>
      </c>
      <c r="E270" s="156" t="s">
        <v>88</v>
      </c>
      <c r="F270" s="156" t="s">
        <v>353</v>
      </c>
      <c r="G270" s="157">
        <v>115</v>
      </c>
      <c r="H270" s="157">
        <v>115</v>
      </c>
      <c r="I270" s="157">
        <v>115</v>
      </c>
      <c r="J270" s="157">
        <v>115</v>
      </c>
    </row>
    <row r="271" spans="1:10" ht="15" hidden="1">
      <c r="A271" s="156" t="s">
        <v>482</v>
      </c>
      <c r="B271" s="101"/>
      <c r="C271" s="101" t="s">
        <v>491</v>
      </c>
      <c r="D271" s="101" t="s">
        <v>540</v>
      </c>
      <c r="E271" s="101" t="s">
        <v>172</v>
      </c>
      <c r="F271" s="101"/>
      <c r="G271" s="281">
        <f>G272</f>
        <v>3638</v>
      </c>
      <c r="H271" s="281">
        <f>H272</f>
        <v>3638</v>
      </c>
      <c r="I271" s="281">
        <f>I272</f>
        <v>3638</v>
      </c>
      <c r="J271" s="281">
        <f>J272</f>
        <v>3638</v>
      </c>
    </row>
    <row r="272" spans="1:10" ht="27" hidden="1">
      <c r="A272" s="156" t="s">
        <v>162</v>
      </c>
      <c r="B272" s="156"/>
      <c r="C272" s="156" t="s">
        <v>491</v>
      </c>
      <c r="D272" s="156" t="s">
        <v>540</v>
      </c>
      <c r="E272" s="156" t="s">
        <v>173</v>
      </c>
      <c r="F272" s="156"/>
      <c r="G272" s="157">
        <f>G273+G274+G275</f>
        <v>3638</v>
      </c>
      <c r="H272" s="157">
        <f>H273+H274+H275</f>
        <v>3638</v>
      </c>
      <c r="I272" s="157">
        <f>I273+I274+I275</f>
        <v>3638</v>
      </c>
      <c r="J272" s="157">
        <f>J273+J274+J275</f>
        <v>3638</v>
      </c>
    </row>
    <row r="273" spans="1:10" ht="54.75" hidden="1">
      <c r="A273" s="284" t="s">
        <v>546</v>
      </c>
      <c r="B273" s="156"/>
      <c r="C273" s="156" t="s">
        <v>491</v>
      </c>
      <c r="D273" s="156" t="s">
        <v>540</v>
      </c>
      <c r="E273" s="156" t="s">
        <v>173</v>
      </c>
      <c r="F273" s="156" t="s">
        <v>354</v>
      </c>
      <c r="G273" s="157">
        <v>3158</v>
      </c>
      <c r="H273" s="157">
        <v>3158</v>
      </c>
      <c r="I273" s="157">
        <v>3158</v>
      </c>
      <c r="J273" s="157">
        <v>3158</v>
      </c>
    </row>
    <row r="274" spans="1:10" ht="27" hidden="1">
      <c r="A274" s="261" t="s">
        <v>364</v>
      </c>
      <c r="B274" s="156"/>
      <c r="C274" s="156" t="s">
        <v>491</v>
      </c>
      <c r="D274" s="156" t="s">
        <v>540</v>
      </c>
      <c r="E274" s="156" t="s">
        <v>173</v>
      </c>
      <c r="F274" s="156" t="s">
        <v>454</v>
      </c>
      <c r="G274" s="157">
        <v>431</v>
      </c>
      <c r="H274" s="157">
        <v>431</v>
      </c>
      <c r="I274" s="157">
        <v>431</v>
      </c>
      <c r="J274" s="157">
        <v>431</v>
      </c>
    </row>
    <row r="275" spans="1:10" ht="15" hidden="1">
      <c r="A275" s="101" t="s">
        <v>352</v>
      </c>
      <c r="B275" s="156"/>
      <c r="C275" s="156" t="s">
        <v>491</v>
      </c>
      <c r="D275" s="156" t="s">
        <v>540</v>
      </c>
      <c r="E275" s="156" t="s">
        <v>173</v>
      </c>
      <c r="F275" s="156" t="s">
        <v>353</v>
      </c>
      <c r="G275" s="157">
        <v>49</v>
      </c>
      <c r="H275" s="157">
        <v>49</v>
      </c>
      <c r="I275" s="157">
        <v>49</v>
      </c>
      <c r="J275" s="157">
        <v>49</v>
      </c>
    </row>
    <row r="276" spans="1:10" ht="28.5" hidden="1">
      <c r="A276" s="53" t="s">
        <v>355</v>
      </c>
      <c r="B276" s="81" t="s">
        <v>348</v>
      </c>
      <c r="C276" s="81" t="s">
        <v>491</v>
      </c>
      <c r="D276" s="81" t="s">
        <v>540</v>
      </c>
      <c r="E276" s="81" t="s">
        <v>321</v>
      </c>
      <c r="F276" s="81"/>
      <c r="G276" s="157">
        <f>G277+G278</f>
        <v>1528</v>
      </c>
      <c r="H276" s="157">
        <f>H277+H278</f>
        <v>1528</v>
      </c>
      <c r="I276" s="157">
        <f>I277+I278</f>
        <v>1550</v>
      </c>
      <c r="J276" s="157">
        <f>J277+J278</f>
        <v>0</v>
      </c>
    </row>
    <row r="277" spans="1:10" ht="54" hidden="1">
      <c r="A277" s="156" t="s">
        <v>395</v>
      </c>
      <c r="B277" s="156" t="s">
        <v>348</v>
      </c>
      <c r="C277" s="156" t="s">
        <v>491</v>
      </c>
      <c r="D277" s="156" t="s">
        <v>540</v>
      </c>
      <c r="E277" s="156" t="s">
        <v>164</v>
      </c>
      <c r="F277" s="156" t="s">
        <v>354</v>
      </c>
      <c r="G277" s="157">
        <v>25</v>
      </c>
      <c r="H277" s="157">
        <v>25</v>
      </c>
      <c r="I277" s="157">
        <v>25</v>
      </c>
      <c r="J277" s="262"/>
    </row>
    <row r="278" spans="1:10" ht="27" hidden="1">
      <c r="A278" s="261" t="s">
        <v>453</v>
      </c>
      <c r="B278" s="156" t="s">
        <v>348</v>
      </c>
      <c r="C278" s="156" t="s">
        <v>491</v>
      </c>
      <c r="D278" s="156" t="s">
        <v>540</v>
      </c>
      <c r="E278" s="156" t="s">
        <v>164</v>
      </c>
      <c r="F278" s="156" t="s">
        <v>454</v>
      </c>
      <c r="G278" s="157">
        <v>1503</v>
      </c>
      <c r="H278" s="157">
        <v>1503</v>
      </c>
      <c r="I278" s="157">
        <v>1525</v>
      </c>
      <c r="J278" s="262"/>
    </row>
    <row r="279" spans="1:10" ht="15" hidden="1">
      <c r="A279" s="169" t="s">
        <v>269</v>
      </c>
      <c r="B279" s="169" t="s">
        <v>348</v>
      </c>
      <c r="C279" s="169" t="s">
        <v>491</v>
      </c>
      <c r="D279" s="169" t="s">
        <v>540</v>
      </c>
      <c r="E279" s="169" t="s">
        <v>301</v>
      </c>
      <c r="F279" s="169"/>
      <c r="G279" s="170">
        <f>G280</f>
        <v>50</v>
      </c>
      <c r="H279" s="170">
        <f aca="true" t="shared" si="40" ref="H279:J281">H280</f>
        <v>50</v>
      </c>
      <c r="I279" s="170">
        <f t="shared" si="40"/>
        <v>50</v>
      </c>
      <c r="J279" s="170">
        <f t="shared" si="40"/>
        <v>50</v>
      </c>
    </row>
    <row r="280" spans="1:10" ht="27.75" hidden="1">
      <c r="A280" s="326" t="s">
        <v>413</v>
      </c>
      <c r="B280" s="248" t="s">
        <v>348</v>
      </c>
      <c r="C280" s="248" t="s">
        <v>491</v>
      </c>
      <c r="D280" s="248" t="s">
        <v>540</v>
      </c>
      <c r="E280" s="248" t="s">
        <v>302</v>
      </c>
      <c r="F280" s="248"/>
      <c r="G280" s="292">
        <f>G281</f>
        <v>50</v>
      </c>
      <c r="H280" s="292">
        <f t="shared" si="40"/>
        <v>50</v>
      </c>
      <c r="I280" s="292">
        <f t="shared" si="40"/>
        <v>50</v>
      </c>
      <c r="J280" s="292">
        <f t="shared" si="40"/>
        <v>50</v>
      </c>
    </row>
    <row r="281" spans="1:10" ht="41.25" hidden="1">
      <c r="A281" s="327" t="s">
        <v>416</v>
      </c>
      <c r="B281" s="248" t="s">
        <v>348</v>
      </c>
      <c r="C281" s="248" t="s">
        <v>491</v>
      </c>
      <c r="D281" s="248" t="s">
        <v>540</v>
      </c>
      <c r="E281" s="248" t="s">
        <v>100</v>
      </c>
      <c r="F281" s="248"/>
      <c r="G281" s="292">
        <f>G282</f>
        <v>50</v>
      </c>
      <c r="H281" s="292">
        <f t="shared" si="40"/>
        <v>50</v>
      </c>
      <c r="I281" s="292">
        <f t="shared" si="40"/>
        <v>50</v>
      </c>
      <c r="J281" s="292">
        <f t="shared" si="40"/>
        <v>50</v>
      </c>
    </row>
    <row r="282" spans="1:10" ht="27" hidden="1">
      <c r="A282" s="261" t="s">
        <v>453</v>
      </c>
      <c r="B282" s="248" t="s">
        <v>348</v>
      </c>
      <c r="C282" s="248" t="s">
        <v>491</v>
      </c>
      <c r="D282" s="248" t="s">
        <v>540</v>
      </c>
      <c r="E282" s="248" t="s">
        <v>100</v>
      </c>
      <c r="F282" s="248" t="s">
        <v>454</v>
      </c>
      <c r="G282" s="292">
        <v>50</v>
      </c>
      <c r="H282" s="262">
        <v>50</v>
      </c>
      <c r="I282" s="262">
        <v>50</v>
      </c>
      <c r="J282" s="262">
        <v>50</v>
      </c>
    </row>
    <row r="283" spans="1:10" ht="71.25" hidden="1">
      <c r="A283" s="263" t="s">
        <v>383</v>
      </c>
      <c r="B283" s="156" t="s">
        <v>348</v>
      </c>
      <c r="C283" s="81" t="s">
        <v>491</v>
      </c>
      <c r="D283" s="81" t="s">
        <v>540</v>
      </c>
      <c r="E283" s="81" t="s">
        <v>194</v>
      </c>
      <c r="F283" s="81"/>
      <c r="G283" s="82">
        <f>G284</f>
        <v>52</v>
      </c>
      <c r="H283" s="82">
        <f aca="true" t="shared" si="41" ref="H283:J284">H284</f>
        <v>52</v>
      </c>
      <c r="I283" s="82">
        <f t="shared" si="41"/>
        <v>0</v>
      </c>
      <c r="J283" s="82">
        <f t="shared" si="41"/>
        <v>0</v>
      </c>
    </row>
    <row r="284" spans="1:10" ht="27" hidden="1">
      <c r="A284" s="156" t="s">
        <v>162</v>
      </c>
      <c r="B284" s="156"/>
      <c r="C284" s="156" t="s">
        <v>491</v>
      </c>
      <c r="D284" s="156" t="s">
        <v>540</v>
      </c>
      <c r="E284" s="156" t="s">
        <v>149</v>
      </c>
      <c r="F284" s="156"/>
      <c r="G284" s="157">
        <f>G285</f>
        <v>52</v>
      </c>
      <c r="H284" s="157">
        <f t="shared" si="41"/>
        <v>52</v>
      </c>
      <c r="I284" s="157">
        <f t="shared" si="41"/>
        <v>0</v>
      </c>
      <c r="J284" s="157">
        <f t="shared" si="41"/>
        <v>0</v>
      </c>
    </row>
    <row r="285" spans="1:10" ht="27" hidden="1">
      <c r="A285" s="261" t="s">
        <v>453</v>
      </c>
      <c r="B285" s="156" t="s">
        <v>348</v>
      </c>
      <c r="C285" s="156" t="s">
        <v>491</v>
      </c>
      <c r="D285" s="156" t="s">
        <v>540</v>
      </c>
      <c r="E285" s="156" t="s">
        <v>149</v>
      </c>
      <c r="F285" s="156" t="s">
        <v>454</v>
      </c>
      <c r="G285" s="157">
        <v>52</v>
      </c>
      <c r="H285" s="262">
        <v>52</v>
      </c>
      <c r="I285" s="262"/>
      <c r="J285" s="262"/>
    </row>
    <row r="286" spans="1:10" ht="42.75" hidden="1">
      <c r="A286" s="81" t="s">
        <v>384</v>
      </c>
      <c r="B286" s="156"/>
      <c r="C286" s="81" t="s">
        <v>491</v>
      </c>
      <c r="D286" s="81" t="s">
        <v>540</v>
      </c>
      <c r="E286" s="81" t="s">
        <v>198</v>
      </c>
      <c r="F286" s="81"/>
      <c r="G286" s="82">
        <f>G287</f>
        <v>26</v>
      </c>
      <c r="H286" s="82">
        <f aca="true" t="shared" si="42" ref="H286:J287">H287</f>
        <v>26</v>
      </c>
      <c r="I286" s="82">
        <f t="shared" si="42"/>
        <v>1</v>
      </c>
      <c r="J286" s="82">
        <f t="shared" si="42"/>
        <v>0</v>
      </c>
    </row>
    <row r="287" spans="1:10" ht="27" hidden="1">
      <c r="A287" s="156" t="s">
        <v>162</v>
      </c>
      <c r="B287" s="156"/>
      <c r="C287" s="156" t="s">
        <v>491</v>
      </c>
      <c r="D287" s="156" t="s">
        <v>540</v>
      </c>
      <c r="E287" s="248" t="s">
        <v>451</v>
      </c>
      <c r="F287" s="156"/>
      <c r="G287" s="157">
        <f>G288</f>
        <v>26</v>
      </c>
      <c r="H287" s="157">
        <f t="shared" si="42"/>
        <v>26</v>
      </c>
      <c r="I287" s="157">
        <f t="shared" si="42"/>
        <v>1</v>
      </c>
      <c r="J287" s="157">
        <f t="shared" si="42"/>
        <v>0</v>
      </c>
    </row>
    <row r="288" spans="1:10" ht="27" hidden="1">
      <c r="A288" s="156" t="s">
        <v>453</v>
      </c>
      <c r="B288" s="156"/>
      <c r="C288" s="156" t="s">
        <v>491</v>
      </c>
      <c r="D288" s="156" t="s">
        <v>540</v>
      </c>
      <c r="E288" s="248" t="s">
        <v>451</v>
      </c>
      <c r="F288" s="156" t="s">
        <v>454</v>
      </c>
      <c r="G288" s="157">
        <v>26</v>
      </c>
      <c r="H288" s="262">
        <v>26</v>
      </c>
      <c r="I288" s="262">
        <v>1</v>
      </c>
      <c r="J288" s="262"/>
    </row>
    <row r="289" spans="1:10" ht="57" hidden="1">
      <c r="A289" s="81" t="s">
        <v>509</v>
      </c>
      <c r="B289" s="81"/>
      <c r="C289" s="81" t="s">
        <v>491</v>
      </c>
      <c r="D289" s="81" t="s">
        <v>540</v>
      </c>
      <c r="E289" s="81" t="s">
        <v>319</v>
      </c>
      <c r="F289" s="81"/>
      <c r="G289" s="82">
        <f>G290</f>
        <v>3</v>
      </c>
      <c r="H289" s="82">
        <f aca="true" t="shared" si="43" ref="H289:J290">H290</f>
        <v>3</v>
      </c>
      <c r="I289" s="82">
        <f t="shared" si="43"/>
        <v>0</v>
      </c>
      <c r="J289" s="82">
        <f t="shared" si="43"/>
        <v>0</v>
      </c>
    </row>
    <row r="290" spans="1:10" ht="27" hidden="1">
      <c r="A290" s="156" t="s">
        <v>59</v>
      </c>
      <c r="B290" s="156"/>
      <c r="C290" s="156" t="s">
        <v>491</v>
      </c>
      <c r="D290" s="156" t="s">
        <v>540</v>
      </c>
      <c r="E290" s="248" t="s">
        <v>60</v>
      </c>
      <c r="F290" s="156"/>
      <c r="G290" s="157">
        <f>G291</f>
        <v>3</v>
      </c>
      <c r="H290" s="157">
        <f t="shared" si="43"/>
        <v>3</v>
      </c>
      <c r="I290" s="157">
        <f t="shared" si="43"/>
        <v>0</v>
      </c>
      <c r="J290" s="157">
        <f t="shared" si="43"/>
        <v>0</v>
      </c>
    </row>
    <row r="291" spans="1:10" ht="27" hidden="1">
      <c r="A291" s="156" t="s">
        <v>453</v>
      </c>
      <c r="B291" s="156" t="s">
        <v>496</v>
      </c>
      <c r="C291" s="156" t="s">
        <v>491</v>
      </c>
      <c r="D291" s="156" t="s">
        <v>540</v>
      </c>
      <c r="E291" s="248" t="s">
        <v>60</v>
      </c>
      <c r="F291" s="156" t="s">
        <v>454</v>
      </c>
      <c r="G291" s="157">
        <v>3</v>
      </c>
      <c r="H291" s="262">
        <v>3</v>
      </c>
      <c r="I291" s="262"/>
      <c r="J291" s="262"/>
    </row>
    <row r="292" spans="1:10" ht="27">
      <c r="A292" s="156" t="s">
        <v>483</v>
      </c>
      <c r="B292" s="156" t="s">
        <v>348</v>
      </c>
      <c r="C292" s="156" t="s">
        <v>491</v>
      </c>
      <c r="D292" s="156" t="s">
        <v>485</v>
      </c>
      <c r="E292" s="156"/>
      <c r="F292" s="156"/>
      <c r="G292" s="262">
        <f>G293+G298+G304+G307</f>
        <v>3466</v>
      </c>
      <c r="H292" s="262">
        <f>H293+H298+H304+H307</f>
        <v>3490.276</v>
      </c>
      <c r="I292" s="262">
        <f>I293+I298+I304+I307</f>
        <v>3490.276</v>
      </c>
      <c r="J292" s="262">
        <f>J293+J298+J304+J307</f>
        <v>3356.276</v>
      </c>
    </row>
    <row r="293" spans="1:10" ht="28.5" hidden="1">
      <c r="A293" s="181" t="s">
        <v>89</v>
      </c>
      <c r="B293" s="81"/>
      <c r="C293" s="81" t="s">
        <v>491</v>
      </c>
      <c r="D293" s="81" t="s">
        <v>485</v>
      </c>
      <c r="E293" s="81" t="s">
        <v>174</v>
      </c>
      <c r="F293" s="81"/>
      <c r="G293" s="82">
        <f>G294</f>
        <v>1262</v>
      </c>
      <c r="H293" s="82">
        <f>H294</f>
        <v>1262</v>
      </c>
      <c r="I293" s="82">
        <f>I294</f>
        <v>1262</v>
      </c>
      <c r="J293" s="82">
        <f>J294</f>
        <v>1262</v>
      </c>
    </row>
    <row r="294" spans="1:10" ht="27" hidden="1">
      <c r="A294" s="156" t="s">
        <v>162</v>
      </c>
      <c r="B294" s="81"/>
      <c r="C294" s="156" t="s">
        <v>491</v>
      </c>
      <c r="D294" s="156" t="s">
        <v>485</v>
      </c>
      <c r="E294" s="156" t="s">
        <v>175</v>
      </c>
      <c r="F294" s="156"/>
      <c r="G294" s="157">
        <f>G295+G296+G297</f>
        <v>1262</v>
      </c>
      <c r="H294" s="157">
        <f>H295+H296+H297</f>
        <v>1262</v>
      </c>
      <c r="I294" s="157">
        <f>I295+I296+I297</f>
        <v>1262</v>
      </c>
      <c r="J294" s="157">
        <f>J295+J296+J297</f>
        <v>1262</v>
      </c>
    </row>
    <row r="295" spans="1:10" ht="54.75" hidden="1">
      <c r="A295" s="284" t="s">
        <v>546</v>
      </c>
      <c r="B295" s="156"/>
      <c r="C295" s="156" t="s">
        <v>491</v>
      </c>
      <c r="D295" s="156" t="s">
        <v>485</v>
      </c>
      <c r="E295" s="156" t="s">
        <v>175</v>
      </c>
      <c r="F295" s="156" t="s">
        <v>354</v>
      </c>
      <c r="G295" s="157">
        <v>1214</v>
      </c>
      <c r="H295" s="157">
        <v>1214</v>
      </c>
      <c r="I295" s="157">
        <v>1214</v>
      </c>
      <c r="J295" s="157">
        <v>1214</v>
      </c>
    </row>
    <row r="296" spans="1:10" ht="27" hidden="1">
      <c r="A296" s="261" t="s">
        <v>364</v>
      </c>
      <c r="B296" s="156"/>
      <c r="C296" s="156" t="s">
        <v>491</v>
      </c>
      <c r="D296" s="156" t="s">
        <v>485</v>
      </c>
      <c r="E296" s="156" t="s">
        <v>175</v>
      </c>
      <c r="F296" s="156" t="s">
        <v>454</v>
      </c>
      <c r="G296" s="157">
        <v>35</v>
      </c>
      <c r="H296" s="157">
        <v>35</v>
      </c>
      <c r="I296" s="157">
        <v>35</v>
      </c>
      <c r="J296" s="157">
        <v>35</v>
      </c>
    </row>
    <row r="297" spans="1:10" ht="15" hidden="1">
      <c r="A297" s="101" t="s">
        <v>352</v>
      </c>
      <c r="B297" s="156"/>
      <c r="C297" s="156" t="s">
        <v>491</v>
      </c>
      <c r="D297" s="156" t="s">
        <v>485</v>
      </c>
      <c r="E297" s="156" t="s">
        <v>175</v>
      </c>
      <c r="F297" s="156" t="s">
        <v>353</v>
      </c>
      <c r="G297" s="157">
        <v>13</v>
      </c>
      <c r="H297" s="157">
        <v>13</v>
      </c>
      <c r="I297" s="157">
        <v>13</v>
      </c>
      <c r="J297" s="157">
        <v>13</v>
      </c>
    </row>
    <row r="298" spans="1:10" ht="42.75" hidden="1">
      <c r="A298" s="264" t="s">
        <v>56</v>
      </c>
      <c r="B298" s="81"/>
      <c r="C298" s="156" t="s">
        <v>491</v>
      </c>
      <c r="D298" s="156" t="s">
        <v>485</v>
      </c>
      <c r="E298" s="81" t="s">
        <v>53</v>
      </c>
      <c r="F298" s="81"/>
      <c r="G298" s="82">
        <f>G299</f>
        <v>2070</v>
      </c>
      <c r="H298" s="82">
        <f aca="true" t="shared" si="44" ref="H298:J299">H299</f>
        <v>2070</v>
      </c>
      <c r="I298" s="82">
        <f t="shared" si="44"/>
        <v>2070</v>
      </c>
      <c r="J298" s="82">
        <f t="shared" si="44"/>
        <v>2070</v>
      </c>
    </row>
    <row r="299" spans="1:10" ht="28.5" hidden="1">
      <c r="A299" s="181" t="s">
        <v>166</v>
      </c>
      <c r="B299" s="156"/>
      <c r="C299" s="156" t="s">
        <v>491</v>
      </c>
      <c r="D299" s="156" t="s">
        <v>485</v>
      </c>
      <c r="E299" s="156" t="s">
        <v>54</v>
      </c>
      <c r="F299" s="156"/>
      <c r="G299" s="157">
        <f>G300</f>
        <v>2070</v>
      </c>
      <c r="H299" s="157">
        <f t="shared" si="44"/>
        <v>2070</v>
      </c>
      <c r="I299" s="157">
        <f t="shared" si="44"/>
        <v>2070</v>
      </c>
      <c r="J299" s="157">
        <f t="shared" si="44"/>
        <v>2070</v>
      </c>
    </row>
    <row r="300" spans="1:10" ht="27" hidden="1">
      <c r="A300" s="156" t="s">
        <v>103</v>
      </c>
      <c r="B300" s="156"/>
      <c r="C300" s="156" t="s">
        <v>491</v>
      </c>
      <c r="D300" s="156" t="s">
        <v>485</v>
      </c>
      <c r="E300" s="156" t="s">
        <v>55</v>
      </c>
      <c r="F300" s="156"/>
      <c r="G300" s="157">
        <f>G301+G302+G303</f>
        <v>2070</v>
      </c>
      <c r="H300" s="157">
        <f>H301+H302+H303</f>
        <v>2070</v>
      </c>
      <c r="I300" s="157">
        <f>I301+I302+I303</f>
        <v>2070</v>
      </c>
      <c r="J300" s="157">
        <f>J301+J302+J303</f>
        <v>2070</v>
      </c>
    </row>
    <row r="301" spans="1:10" ht="54" hidden="1">
      <c r="A301" s="156" t="s">
        <v>395</v>
      </c>
      <c r="B301" s="156"/>
      <c r="C301" s="156" t="s">
        <v>491</v>
      </c>
      <c r="D301" s="156" t="s">
        <v>485</v>
      </c>
      <c r="E301" s="156" t="s">
        <v>55</v>
      </c>
      <c r="F301" s="156" t="s">
        <v>354</v>
      </c>
      <c r="G301" s="157">
        <v>2050</v>
      </c>
      <c r="H301" s="262">
        <v>2050</v>
      </c>
      <c r="I301" s="262">
        <v>2050</v>
      </c>
      <c r="J301" s="262">
        <v>2050</v>
      </c>
    </row>
    <row r="302" spans="1:10" ht="27" hidden="1">
      <c r="A302" s="261" t="s">
        <v>453</v>
      </c>
      <c r="B302" s="156"/>
      <c r="C302" s="156" t="s">
        <v>491</v>
      </c>
      <c r="D302" s="156" t="s">
        <v>485</v>
      </c>
      <c r="E302" s="156" t="s">
        <v>55</v>
      </c>
      <c r="F302" s="156" t="s">
        <v>454</v>
      </c>
      <c r="G302" s="157">
        <v>20</v>
      </c>
      <c r="H302" s="262">
        <v>20</v>
      </c>
      <c r="I302" s="262">
        <v>20</v>
      </c>
      <c r="J302" s="262">
        <v>20</v>
      </c>
    </row>
    <row r="303" spans="1:10" ht="15" hidden="1">
      <c r="A303" s="156" t="s">
        <v>352</v>
      </c>
      <c r="B303" s="156"/>
      <c r="C303" s="156" t="s">
        <v>491</v>
      </c>
      <c r="D303" s="156" t="s">
        <v>485</v>
      </c>
      <c r="E303" s="156" t="s">
        <v>55</v>
      </c>
      <c r="F303" s="156" t="s">
        <v>353</v>
      </c>
      <c r="G303" s="157"/>
      <c r="H303" s="262"/>
      <c r="I303" s="262"/>
      <c r="J303" s="262"/>
    </row>
    <row r="304" spans="1:10" ht="28.5" hidden="1">
      <c r="A304" s="53" t="s">
        <v>355</v>
      </c>
      <c r="B304" s="81" t="s">
        <v>348</v>
      </c>
      <c r="C304" s="81" t="s">
        <v>491</v>
      </c>
      <c r="D304" s="81" t="s">
        <v>485</v>
      </c>
      <c r="E304" s="81" t="s">
        <v>321</v>
      </c>
      <c r="F304" s="81"/>
      <c r="G304" s="82">
        <f>G305</f>
        <v>134</v>
      </c>
      <c r="H304" s="82">
        <f aca="true" t="shared" si="45" ref="H304:J305">H305</f>
        <v>134</v>
      </c>
      <c r="I304" s="82">
        <f t="shared" si="45"/>
        <v>134</v>
      </c>
      <c r="J304" s="82">
        <f t="shared" si="45"/>
        <v>0</v>
      </c>
    </row>
    <row r="305" spans="1:10" ht="27" hidden="1">
      <c r="A305" s="156" t="s">
        <v>162</v>
      </c>
      <c r="B305" s="81"/>
      <c r="C305" s="81" t="s">
        <v>491</v>
      </c>
      <c r="D305" s="81" t="s">
        <v>485</v>
      </c>
      <c r="E305" s="101" t="s">
        <v>164</v>
      </c>
      <c r="F305" s="156"/>
      <c r="G305" s="157">
        <f>G306</f>
        <v>134</v>
      </c>
      <c r="H305" s="157">
        <f t="shared" si="45"/>
        <v>134</v>
      </c>
      <c r="I305" s="157">
        <f t="shared" si="45"/>
        <v>134</v>
      </c>
      <c r="J305" s="157">
        <f t="shared" si="45"/>
        <v>0</v>
      </c>
    </row>
    <row r="306" spans="1:10" ht="27" hidden="1">
      <c r="A306" s="261" t="s">
        <v>453</v>
      </c>
      <c r="B306" s="156"/>
      <c r="C306" s="156" t="s">
        <v>491</v>
      </c>
      <c r="D306" s="156" t="s">
        <v>485</v>
      </c>
      <c r="E306" s="101" t="s">
        <v>164</v>
      </c>
      <c r="F306" s="156" t="s">
        <v>454</v>
      </c>
      <c r="G306" s="157">
        <v>134</v>
      </c>
      <c r="H306" s="262">
        <v>134</v>
      </c>
      <c r="I306" s="262">
        <v>134</v>
      </c>
      <c r="J306" s="262"/>
    </row>
    <row r="307" spans="1:10" ht="28.5" hidden="1">
      <c r="A307" s="158" t="s">
        <v>109</v>
      </c>
      <c r="B307" s="81"/>
      <c r="C307" s="81" t="s">
        <v>491</v>
      </c>
      <c r="D307" s="81" t="s">
        <v>485</v>
      </c>
      <c r="E307" s="81" t="s">
        <v>321</v>
      </c>
      <c r="F307" s="81"/>
      <c r="G307" s="82">
        <f>G308</f>
        <v>0</v>
      </c>
      <c r="H307" s="82">
        <f aca="true" t="shared" si="46" ref="H307:J309">H308</f>
        <v>24.276</v>
      </c>
      <c r="I307" s="82">
        <f t="shared" si="46"/>
        <v>24.276</v>
      </c>
      <c r="J307" s="82">
        <f t="shared" si="46"/>
        <v>24.276</v>
      </c>
    </row>
    <row r="308" spans="1:10" ht="54.75" hidden="1">
      <c r="A308" s="299" t="s">
        <v>192</v>
      </c>
      <c r="B308" s="156"/>
      <c r="C308" s="156" t="s">
        <v>491</v>
      </c>
      <c r="D308" s="156" t="s">
        <v>485</v>
      </c>
      <c r="E308" s="156" t="s">
        <v>193</v>
      </c>
      <c r="F308" s="156"/>
      <c r="G308" s="157">
        <f>G309</f>
        <v>0</v>
      </c>
      <c r="H308" s="157">
        <f t="shared" si="46"/>
        <v>24.276</v>
      </c>
      <c r="I308" s="157">
        <f t="shared" si="46"/>
        <v>24.276</v>
      </c>
      <c r="J308" s="157">
        <f t="shared" si="46"/>
        <v>24.276</v>
      </c>
    </row>
    <row r="309" spans="1:10" ht="81.75" hidden="1">
      <c r="A309" s="299" t="s">
        <v>199</v>
      </c>
      <c r="B309" s="81" t="s">
        <v>348</v>
      </c>
      <c r="C309" s="156" t="s">
        <v>491</v>
      </c>
      <c r="D309" s="156" t="s">
        <v>485</v>
      </c>
      <c r="E309" s="299" t="s">
        <v>200</v>
      </c>
      <c r="F309" s="81"/>
      <c r="G309" s="82">
        <f>G310</f>
        <v>0</v>
      </c>
      <c r="H309" s="82">
        <f t="shared" si="46"/>
        <v>24.276</v>
      </c>
      <c r="I309" s="82">
        <f t="shared" si="46"/>
        <v>24.276</v>
      </c>
      <c r="J309" s="82">
        <f t="shared" si="46"/>
        <v>24.276</v>
      </c>
    </row>
    <row r="310" spans="1:10" ht="54" hidden="1">
      <c r="A310" s="156" t="s">
        <v>395</v>
      </c>
      <c r="B310" s="156" t="s">
        <v>348</v>
      </c>
      <c r="C310" s="156" t="s">
        <v>491</v>
      </c>
      <c r="D310" s="156" t="s">
        <v>485</v>
      </c>
      <c r="E310" s="156" t="s">
        <v>200</v>
      </c>
      <c r="F310" s="156" t="s">
        <v>354</v>
      </c>
      <c r="G310" s="157"/>
      <c r="H310" s="262">
        <v>24.276</v>
      </c>
      <c r="I310" s="262">
        <v>24.276</v>
      </c>
      <c r="J310" s="262">
        <v>24.276</v>
      </c>
    </row>
    <row r="311" spans="1:10" ht="15">
      <c r="A311" s="291" t="s">
        <v>497</v>
      </c>
      <c r="B311" s="156" t="s">
        <v>348</v>
      </c>
      <c r="C311" s="156">
        <v>10</v>
      </c>
      <c r="D311" s="156"/>
      <c r="E311" s="156"/>
      <c r="F311" s="156"/>
      <c r="G311" s="157">
        <f>G312+G317+G339</f>
        <v>510</v>
      </c>
      <c r="H311" s="157">
        <f>H312+H317+H339</f>
        <v>29746.555</v>
      </c>
      <c r="I311" s="157">
        <f>I312+I317+I339</f>
        <v>30851.036</v>
      </c>
      <c r="J311" s="157">
        <f>J312+J317+J339</f>
        <v>31929.232</v>
      </c>
    </row>
    <row r="312" spans="1:10" ht="15">
      <c r="A312" s="248" t="s">
        <v>498</v>
      </c>
      <c r="B312" s="248" t="s">
        <v>496</v>
      </c>
      <c r="C312" s="248">
        <v>10</v>
      </c>
      <c r="D312" s="248" t="s">
        <v>540</v>
      </c>
      <c r="E312" s="248"/>
      <c r="F312" s="248"/>
      <c r="G312" s="292">
        <f>G313</f>
        <v>510</v>
      </c>
      <c r="H312" s="292">
        <f aca="true" t="shared" si="47" ref="H312:J315">H313</f>
        <v>510</v>
      </c>
      <c r="I312" s="292">
        <f t="shared" si="47"/>
        <v>510</v>
      </c>
      <c r="J312" s="292">
        <f t="shared" si="47"/>
        <v>510</v>
      </c>
    </row>
    <row r="313" spans="1:10" ht="42.75" hidden="1">
      <c r="A313" s="169" t="s">
        <v>56</v>
      </c>
      <c r="B313" s="293"/>
      <c r="C313" s="293" t="s">
        <v>350</v>
      </c>
      <c r="D313" s="293" t="s">
        <v>540</v>
      </c>
      <c r="E313" s="293" t="s">
        <v>53</v>
      </c>
      <c r="F313" s="293"/>
      <c r="G313" s="294">
        <f>G314</f>
        <v>510</v>
      </c>
      <c r="H313" s="294">
        <f t="shared" si="47"/>
        <v>510</v>
      </c>
      <c r="I313" s="294">
        <f t="shared" si="47"/>
        <v>510</v>
      </c>
      <c r="J313" s="294">
        <f t="shared" si="47"/>
        <v>510</v>
      </c>
    </row>
    <row r="314" spans="1:10" ht="27" hidden="1">
      <c r="A314" s="248" t="s">
        <v>110</v>
      </c>
      <c r="B314" s="293"/>
      <c r="C314" s="293" t="s">
        <v>350</v>
      </c>
      <c r="D314" s="293" t="s">
        <v>540</v>
      </c>
      <c r="E314" s="293" t="s">
        <v>54</v>
      </c>
      <c r="F314" s="293"/>
      <c r="G314" s="294">
        <f>G315</f>
        <v>510</v>
      </c>
      <c r="H314" s="294">
        <f t="shared" si="47"/>
        <v>510</v>
      </c>
      <c r="I314" s="294">
        <f t="shared" si="47"/>
        <v>510</v>
      </c>
      <c r="J314" s="294">
        <f t="shared" si="47"/>
        <v>510</v>
      </c>
    </row>
    <row r="315" spans="1:10" ht="15" hidden="1">
      <c r="A315" s="328" t="s">
        <v>90</v>
      </c>
      <c r="B315" s="293" t="s">
        <v>496</v>
      </c>
      <c r="C315" s="293">
        <v>10</v>
      </c>
      <c r="D315" s="293" t="s">
        <v>540</v>
      </c>
      <c r="E315" s="293" t="s">
        <v>91</v>
      </c>
      <c r="F315" s="293"/>
      <c r="G315" s="294">
        <f>G316</f>
        <v>510</v>
      </c>
      <c r="H315" s="294">
        <f t="shared" si="47"/>
        <v>510</v>
      </c>
      <c r="I315" s="294">
        <f t="shared" si="47"/>
        <v>510</v>
      </c>
      <c r="J315" s="294">
        <f t="shared" si="47"/>
        <v>510</v>
      </c>
    </row>
    <row r="316" spans="1:10" ht="27" hidden="1">
      <c r="A316" s="261" t="s">
        <v>363</v>
      </c>
      <c r="B316" s="329" t="s">
        <v>496</v>
      </c>
      <c r="C316" s="329" t="s">
        <v>350</v>
      </c>
      <c r="D316" s="329" t="s">
        <v>540</v>
      </c>
      <c r="E316" s="293" t="s">
        <v>91</v>
      </c>
      <c r="F316" s="329" t="s">
        <v>351</v>
      </c>
      <c r="G316" s="292">
        <v>510</v>
      </c>
      <c r="H316" s="292">
        <v>510</v>
      </c>
      <c r="I316" s="292">
        <v>510</v>
      </c>
      <c r="J316" s="292">
        <v>510</v>
      </c>
    </row>
    <row r="317" spans="1:10" ht="15">
      <c r="A317" s="291" t="s">
        <v>500</v>
      </c>
      <c r="B317" s="156" t="s">
        <v>348</v>
      </c>
      <c r="C317" s="156">
        <v>10</v>
      </c>
      <c r="D317" s="156" t="s">
        <v>484</v>
      </c>
      <c r="E317" s="156"/>
      <c r="F317" s="156"/>
      <c r="G317" s="157">
        <f>G318+G322+G335</f>
        <v>0</v>
      </c>
      <c r="H317" s="157">
        <f>H318+H322+H335</f>
        <v>23869.212</v>
      </c>
      <c r="I317" s="157">
        <f>I318+I322+I335</f>
        <v>24948.150999999998</v>
      </c>
      <c r="J317" s="157">
        <f>J318+J322+J335</f>
        <v>25999.943</v>
      </c>
    </row>
    <row r="318" spans="1:10" ht="28.5" hidden="1">
      <c r="A318" s="158" t="s">
        <v>184</v>
      </c>
      <c r="B318" s="57"/>
      <c r="C318" s="81">
        <v>10</v>
      </c>
      <c r="D318" s="81" t="s">
        <v>484</v>
      </c>
      <c r="E318" s="57" t="s">
        <v>185</v>
      </c>
      <c r="F318" s="57"/>
      <c r="G318" s="102">
        <f>G319</f>
        <v>0</v>
      </c>
      <c r="H318" s="102">
        <f aca="true" t="shared" si="48" ref="H318:J320">H319</f>
        <v>8147.333</v>
      </c>
      <c r="I318" s="102">
        <f t="shared" si="48"/>
        <v>8554.702</v>
      </c>
      <c r="J318" s="102">
        <f t="shared" si="48"/>
        <v>8982.449</v>
      </c>
    </row>
    <row r="319" spans="1:10" ht="54.75" hidden="1">
      <c r="A319" s="299" t="s">
        <v>186</v>
      </c>
      <c r="B319" s="101"/>
      <c r="C319" s="156">
        <v>10</v>
      </c>
      <c r="D319" s="156" t="s">
        <v>484</v>
      </c>
      <c r="E319" s="101" t="s">
        <v>187</v>
      </c>
      <c r="F319" s="101"/>
      <c r="G319" s="281">
        <f>G320</f>
        <v>0</v>
      </c>
      <c r="H319" s="281">
        <f t="shared" si="48"/>
        <v>8147.333</v>
      </c>
      <c r="I319" s="281">
        <f t="shared" si="48"/>
        <v>8554.702</v>
      </c>
      <c r="J319" s="281">
        <f t="shared" si="48"/>
        <v>8982.449</v>
      </c>
    </row>
    <row r="320" spans="1:10" ht="108.75" hidden="1">
      <c r="A320" s="299" t="s">
        <v>113</v>
      </c>
      <c r="B320" s="156"/>
      <c r="C320" s="156">
        <v>10</v>
      </c>
      <c r="D320" s="156" t="s">
        <v>484</v>
      </c>
      <c r="E320" s="299" t="s">
        <v>114</v>
      </c>
      <c r="F320" s="156"/>
      <c r="G320" s="157">
        <f>G321</f>
        <v>0</v>
      </c>
      <c r="H320" s="157">
        <f t="shared" si="48"/>
        <v>8147.333</v>
      </c>
      <c r="I320" s="157">
        <f t="shared" si="48"/>
        <v>8554.702</v>
      </c>
      <c r="J320" s="157">
        <f t="shared" si="48"/>
        <v>8982.449</v>
      </c>
    </row>
    <row r="321" spans="1:10" ht="15" hidden="1">
      <c r="A321" s="156" t="s">
        <v>543</v>
      </c>
      <c r="B321" s="156" t="s">
        <v>346</v>
      </c>
      <c r="C321" s="156" t="s">
        <v>350</v>
      </c>
      <c r="D321" s="156" t="s">
        <v>484</v>
      </c>
      <c r="E321" s="156" t="s">
        <v>114</v>
      </c>
      <c r="F321" s="156" t="s">
        <v>351</v>
      </c>
      <c r="G321" s="157"/>
      <c r="H321" s="262">
        <v>8147.333</v>
      </c>
      <c r="I321" s="262">
        <v>8554.702</v>
      </c>
      <c r="J321" s="262">
        <v>8982.449</v>
      </c>
    </row>
    <row r="322" spans="1:10" ht="42.75" hidden="1">
      <c r="A322" s="158" t="s">
        <v>309</v>
      </c>
      <c r="B322" s="81"/>
      <c r="C322" s="81" t="s">
        <v>350</v>
      </c>
      <c r="D322" s="81" t="s">
        <v>484</v>
      </c>
      <c r="E322" s="158" t="s">
        <v>310</v>
      </c>
      <c r="F322" s="81"/>
      <c r="G322" s="82">
        <f>G323</f>
        <v>0</v>
      </c>
      <c r="H322" s="82">
        <f>H323</f>
        <v>14638.326000000001</v>
      </c>
      <c r="I322" s="82">
        <f>I323</f>
        <v>15309.896</v>
      </c>
      <c r="J322" s="82">
        <f>J323</f>
        <v>15933.940999999999</v>
      </c>
    </row>
    <row r="323" spans="1:10" ht="68.25" hidden="1">
      <c r="A323" s="330" t="s">
        <v>311</v>
      </c>
      <c r="B323" s="253"/>
      <c r="C323" s="253" t="s">
        <v>350</v>
      </c>
      <c r="D323" s="253" t="s">
        <v>484</v>
      </c>
      <c r="E323" s="330" t="s">
        <v>312</v>
      </c>
      <c r="F323" s="253"/>
      <c r="G323" s="331">
        <f>G324+G326+G331+G333</f>
        <v>0</v>
      </c>
      <c r="H323" s="331">
        <f>H324+H326+H331+H333</f>
        <v>14638.326000000001</v>
      </c>
      <c r="I323" s="331">
        <f>I324+I326+I331+I333</f>
        <v>15309.896</v>
      </c>
      <c r="J323" s="331">
        <f>J324+J326+J331+J333</f>
        <v>15933.940999999999</v>
      </c>
    </row>
    <row r="324" spans="1:10" ht="15" hidden="1">
      <c r="A324" s="172" t="s">
        <v>501</v>
      </c>
      <c r="B324" s="172"/>
      <c r="C324" s="172" t="s">
        <v>350</v>
      </c>
      <c r="D324" s="172" t="s">
        <v>484</v>
      </c>
      <c r="E324" s="172" t="s">
        <v>115</v>
      </c>
      <c r="F324" s="172"/>
      <c r="G324" s="157">
        <f>G325</f>
        <v>0</v>
      </c>
      <c r="H324" s="157">
        <f>H325</f>
        <v>3420.332</v>
      </c>
      <c r="I324" s="157">
        <f>I325</f>
        <v>3574.224</v>
      </c>
      <c r="J324" s="157">
        <f>J325</f>
        <v>3670.192</v>
      </c>
    </row>
    <row r="325" spans="1:10" ht="27.75" hidden="1">
      <c r="A325" s="330" t="s">
        <v>363</v>
      </c>
      <c r="B325" s="332"/>
      <c r="C325" s="172" t="s">
        <v>350</v>
      </c>
      <c r="D325" s="172" t="s">
        <v>484</v>
      </c>
      <c r="E325" s="172" t="s">
        <v>176</v>
      </c>
      <c r="F325" s="332" t="s">
        <v>351</v>
      </c>
      <c r="G325" s="322"/>
      <c r="H325" s="262">
        <v>3420.332</v>
      </c>
      <c r="I325" s="262">
        <v>3574.224</v>
      </c>
      <c r="J325" s="262">
        <v>3670.192</v>
      </c>
    </row>
    <row r="326" spans="1:10" ht="27.75" hidden="1">
      <c r="A326" s="333" t="s">
        <v>278</v>
      </c>
      <c r="B326" s="334"/>
      <c r="C326" s="172" t="s">
        <v>350</v>
      </c>
      <c r="D326" s="172" t="s">
        <v>484</v>
      </c>
      <c r="E326" s="330" t="s">
        <v>282</v>
      </c>
      <c r="F326" s="172"/>
      <c r="G326" s="307">
        <f>G327+G329</f>
        <v>0</v>
      </c>
      <c r="H326" s="307">
        <f>H327+H329</f>
        <v>10431.234</v>
      </c>
      <c r="I326" s="307">
        <f>I327+I329</f>
        <v>10913.267</v>
      </c>
      <c r="J326" s="307">
        <f>J327+J329</f>
        <v>11404.335</v>
      </c>
    </row>
    <row r="327" spans="1:10" ht="27.75" hidden="1">
      <c r="A327" s="335" t="s">
        <v>502</v>
      </c>
      <c r="B327" s="334"/>
      <c r="C327" s="172" t="s">
        <v>350</v>
      </c>
      <c r="D327" s="172" t="s">
        <v>484</v>
      </c>
      <c r="E327" s="336" t="s">
        <v>279</v>
      </c>
      <c r="F327" s="172"/>
      <c r="G327" s="307">
        <f>G328</f>
        <v>0</v>
      </c>
      <c r="H327" s="307">
        <f>H328</f>
        <v>7965</v>
      </c>
      <c r="I327" s="307">
        <f>I328</f>
        <v>8395</v>
      </c>
      <c r="J327" s="307">
        <f>J328</f>
        <v>8795</v>
      </c>
    </row>
    <row r="328" spans="1:10" ht="27.75" hidden="1">
      <c r="A328" s="306" t="s">
        <v>363</v>
      </c>
      <c r="B328" s="337"/>
      <c r="C328" s="172" t="s">
        <v>350</v>
      </c>
      <c r="D328" s="338" t="s">
        <v>484</v>
      </c>
      <c r="E328" s="336" t="s">
        <v>279</v>
      </c>
      <c r="F328" s="172" t="s">
        <v>351</v>
      </c>
      <c r="G328" s="307"/>
      <c r="H328" s="262">
        <v>7965</v>
      </c>
      <c r="I328" s="262">
        <v>8395</v>
      </c>
      <c r="J328" s="262">
        <v>8795</v>
      </c>
    </row>
    <row r="329" spans="1:10" ht="27.75" hidden="1">
      <c r="A329" s="335" t="s">
        <v>280</v>
      </c>
      <c r="B329" s="334"/>
      <c r="C329" s="253" t="s">
        <v>350</v>
      </c>
      <c r="D329" s="339" t="s">
        <v>484</v>
      </c>
      <c r="E329" s="340" t="s">
        <v>281</v>
      </c>
      <c r="F329" s="172"/>
      <c r="G329" s="307">
        <f>G330</f>
        <v>0</v>
      </c>
      <c r="H329" s="307">
        <f>H330</f>
        <v>2466.234</v>
      </c>
      <c r="I329" s="307">
        <f>I330</f>
        <v>2518.267</v>
      </c>
      <c r="J329" s="307">
        <f>J330</f>
        <v>2609.335</v>
      </c>
    </row>
    <row r="330" spans="1:10" ht="27.75" hidden="1">
      <c r="A330" s="330" t="s">
        <v>363</v>
      </c>
      <c r="B330" s="337"/>
      <c r="C330" s="172" t="s">
        <v>350</v>
      </c>
      <c r="D330" s="338" t="s">
        <v>484</v>
      </c>
      <c r="E330" s="336" t="s">
        <v>281</v>
      </c>
      <c r="F330" s="172" t="s">
        <v>351</v>
      </c>
      <c r="G330" s="307"/>
      <c r="H330" s="262">
        <v>2466.234</v>
      </c>
      <c r="I330" s="262">
        <v>2518.267</v>
      </c>
      <c r="J330" s="262">
        <v>2609.335</v>
      </c>
    </row>
    <row r="331" spans="1:10" ht="41.25" hidden="1">
      <c r="A331" s="333" t="s">
        <v>503</v>
      </c>
      <c r="B331" s="341"/>
      <c r="C331" s="332" t="s">
        <v>350</v>
      </c>
      <c r="D331" s="172" t="s">
        <v>484</v>
      </c>
      <c r="E331" s="336" t="s">
        <v>283</v>
      </c>
      <c r="F331" s="172"/>
      <c r="G331" s="307">
        <f>G332</f>
        <v>0</v>
      </c>
      <c r="H331" s="307">
        <f>H332</f>
        <v>153.474</v>
      </c>
      <c r="I331" s="307">
        <f>I332</f>
        <v>159.886</v>
      </c>
      <c r="J331" s="307">
        <f>J332</f>
        <v>167.082</v>
      </c>
    </row>
    <row r="332" spans="1:10" ht="27.75" hidden="1">
      <c r="A332" s="306" t="s">
        <v>363</v>
      </c>
      <c r="B332" s="172"/>
      <c r="C332" s="172" t="s">
        <v>350</v>
      </c>
      <c r="D332" s="172" t="s">
        <v>484</v>
      </c>
      <c r="E332" s="336" t="s">
        <v>283</v>
      </c>
      <c r="F332" s="172" t="s">
        <v>351</v>
      </c>
      <c r="G332" s="307"/>
      <c r="H332" s="262">
        <v>153.474</v>
      </c>
      <c r="I332" s="262">
        <v>159.886</v>
      </c>
      <c r="J332" s="262">
        <v>167.082</v>
      </c>
    </row>
    <row r="333" spans="1:10" ht="41.25" hidden="1">
      <c r="A333" s="342" t="s">
        <v>116</v>
      </c>
      <c r="B333" s="332" t="s">
        <v>346</v>
      </c>
      <c r="C333" s="332" t="s">
        <v>350</v>
      </c>
      <c r="D333" s="342" t="s">
        <v>484</v>
      </c>
      <c r="E333" s="342" t="s">
        <v>117</v>
      </c>
      <c r="F333" s="172"/>
      <c r="G333" s="307">
        <f>G334</f>
        <v>0</v>
      </c>
      <c r="H333" s="307">
        <f>H334</f>
        <v>633.286</v>
      </c>
      <c r="I333" s="307">
        <f>I334</f>
        <v>662.519</v>
      </c>
      <c r="J333" s="307">
        <f>J334</f>
        <v>692.332</v>
      </c>
    </row>
    <row r="334" spans="1:10" ht="27.75" hidden="1">
      <c r="A334" s="306" t="s">
        <v>363</v>
      </c>
      <c r="B334" s="172"/>
      <c r="C334" s="172" t="s">
        <v>350</v>
      </c>
      <c r="D334" s="172" t="s">
        <v>484</v>
      </c>
      <c r="E334" s="172" t="s">
        <v>117</v>
      </c>
      <c r="F334" s="172" t="s">
        <v>351</v>
      </c>
      <c r="G334" s="307"/>
      <c r="H334" s="262">
        <v>633.286</v>
      </c>
      <c r="I334" s="262">
        <v>662.519</v>
      </c>
      <c r="J334" s="262">
        <v>692.332</v>
      </c>
    </row>
    <row r="335" spans="1:10" ht="28.5" hidden="1">
      <c r="A335" s="265" t="s">
        <v>109</v>
      </c>
      <c r="B335" s="219"/>
      <c r="C335" s="265" t="s">
        <v>350</v>
      </c>
      <c r="D335" s="265" t="s">
        <v>484</v>
      </c>
      <c r="E335" s="265" t="s">
        <v>321</v>
      </c>
      <c r="F335" s="219"/>
      <c r="G335" s="295">
        <f>G336</f>
        <v>0</v>
      </c>
      <c r="H335" s="295">
        <f aca="true" t="shared" si="49" ref="H335:J337">H336</f>
        <v>1083.553</v>
      </c>
      <c r="I335" s="295">
        <f t="shared" si="49"/>
        <v>1083.553</v>
      </c>
      <c r="J335" s="295">
        <f t="shared" si="49"/>
        <v>1083.553</v>
      </c>
    </row>
    <row r="336" spans="1:10" ht="54.75" hidden="1">
      <c r="A336" s="306" t="s">
        <v>192</v>
      </c>
      <c r="B336" s="172"/>
      <c r="C336" s="306" t="s">
        <v>350</v>
      </c>
      <c r="D336" s="306" t="s">
        <v>484</v>
      </c>
      <c r="E336" s="306" t="s">
        <v>193</v>
      </c>
      <c r="F336" s="172"/>
      <c r="G336" s="307">
        <f>G337</f>
        <v>0</v>
      </c>
      <c r="H336" s="307">
        <f t="shared" si="49"/>
        <v>1083.553</v>
      </c>
      <c r="I336" s="307">
        <f t="shared" si="49"/>
        <v>1083.553</v>
      </c>
      <c r="J336" s="307">
        <f t="shared" si="49"/>
        <v>1083.553</v>
      </c>
    </row>
    <row r="337" spans="1:10" ht="68.25" hidden="1">
      <c r="A337" s="306" t="s">
        <v>271</v>
      </c>
      <c r="B337" s="172"/>
      <c r="C337" s="306" t="s">
        <v>350</v>
      </c>
      <c r="D337" s="306" t="s">
        <v>484</v>
      </c>
      <c r="E337" s="306" t="s">
        <v>272</v>
      </c>
      <c r="F337" s="172"/>
      <c r="G337" s="307">
        <f>G338</f>
        <v>0</v>
      </c>
      <c r="H337" s="307">
        <f t="shared" si="49"/>
        <v>1083.553</v>
      </c>
      <c r="I337" s="307">
        <f t="shared" si="49"/>
        <v>1083.553</v>
      </c>
      <c r="J337" s="307">
        <f t="shared" si="49"/>
        <v>1083.553</v>
      </c>
    </row>
    <row r="338" spans="1:10" ht="27.75" hidden="1">
      <c r="A338" s="306" t="s">
        <v>363</v>
      </c>
      <c r="B338" s="337"/>
      <c r="C338" s="172" t="s">
        <v>350</v>
      </c>
      <c r="D338" s="172" t="s">
        <v>484</v>
      </c>
      <c r="E338" s="306" t="s">
        <v>272</v>
      </c>
      <c r="F338" s="172" t="s">
        <v>351</v>
      </c>
      <c r="G338" s="157"/>
      <c r="H338" s="262">
        <v>1083.553</v>
      </c>
      <c r="I338" s="262">
        <v>1083.553</v>
      </c>
      <c r="J338" s="262">
        <v>1083.553</v>
      </c>
    </row>
    <row r="339" spans="1:10" ht="15">
      <c r="A339" s="172" t="s">
        <v>504</v>
      </c>
      <c r="B339" s="172" t="s">
        <v>347</v>
      </c>
      <c r="C339" s="172">
        <v>10</v>
      </c>
      <c r="D339" s="172" t="s">
        <v>485</v>
      </c>
      <c r="E339" s="172"/>
      <c r="F339" s="172"/>
      <c r="G339" s="157">
        <f>G340</f>
        <v>0</v>
      </c>
      <c r="H339" s="157">
        <f>H340</f>
        <v>5367.343</v>
      </c>
      <c r="I339" s="157">
        <f>I340</f>
        <v>5392.885</v>
      </c>
      <c r="J339" s="157">
        <f>J340</f>
        <v>5419.289</v>
      </c>
    </row>
    <row r="340" spans="1:10" ht="42.75" hidden="1">
      <c r="A340" s="251" t="s">
        <v>309</v>
      </c>
      <c r="B340" s="252"/>
      <c r="C340" s="219" t="s">
        <v>350</v>
      </c>
      <c r="D340" s="219" t="s">
        <v>485</v>
      </c>
      <c r="E340" s="252" t="s">
        <v>310</v>
      </c>
      <c r="F340" s="219"/>
      <c r="G340" s="102">
        <f>G341</f>
        <v>0</v>
      </c>
      <c r="H340" s="102">
        <f aca="true" t="shared" si="50" ref="H340:J341">H341</f>
        <v>5367.343</v>
      </c>
      <c r="I340" s="102">
        <f t="shared" si="50"/>
        <v>5392.885</v>
      </c>
      <c r="J340" s="102">
        <f t="shared" si="50"/>
        <v>5419.289</v>
      </c>
    </row>
    <row r="341" spans="1:10" ht="68.25" hidden="1">
      <c r="A341" s="306" t="s">
        <v>313</v>
      </c>
      <c r="B341" s="253"/>
      <c r="C341" s="172" t="s">
        <v>350</v>
      </c>
      <c r="D341" s="172" t="s">
        <v>485</v>
      </c>
      <c r="E341" s="253" t="s">
        <v>314</v>
      </c>
      <c r="F341" s="172"/>
      <c r="G341" s="281">
        <f>G342</f>
        <v>0</v>
      </c>
      <c r="H341" s="281">
        <f t="shared" si="50"/>
        <v>5367.343</v>
      </c>
      <c r="I341" s="281">
        <f t="shared" si="50"/>
        <v>5392.885</v>
      </c>
      <c r="J341" s="281">
        <f t="shared" si="50"/>
        <v>5419.289</v>
      </c>
    </row>
    <row r="342" spans="1:10" ht="40.5" hidden="1">
      <c r="A342" s="253" t="s">
        <v>518</v>
      </c>
      <c r="B342" s="253" t="s">
        <v>347</v>
      </c>
      <c r="C342" s="172">
        <v>10</v>
      </c>
      <c r="D342" s="172" t="s">
        <v>485</v>
      </c>
      <c r="E342" s="253" t="s">
        <v>273</v>
      </c>
      <c r="F342" s="172"/>
      <c r="G342" s="281">
        <f>G344+G345</f>
        <v>0</v>
      </c>
      <c r="H342" s="281">
        <f>H344+H345</f>
        <v>5367.343</v>
      </c>
      <c r="I342" s="281">
        <f>I344+I345</f>
        <v>5392.885</v>
      </c>
      <c r="J342" s="281">
        <f>J344+J345</f>
        <v>5419.289</v>
      </c>
    </row>
    <row r="343" spans="1:10" ht="27" hidden="1">
      <c r="A343" s="343" t="s">
        <v>396</v>
      </c>
      <c r="B343" s="172" t="s">
        <v>347</v>
      </c>
      <c r="C343" s="332" t="s">
        <v>350</v>
      </c>
      <c r="D343" s="332" t="s">
        <v>485</v>
      </c>
      <c r="E343" s="253" t="s">
        <v>273</v>
      </c>
      <c r="F343" s="332" t="s">
        <v>454</v>
      </c>
      <c r="G343" s="157"/>
      <c r="H343" s="262"/>
      <c r="I343" s="262"/>
      <c r="J343" s="262"/>
    </row>
    <row r="344" spans="1:10" ht="27" hidden="1">
      <c r="A344" s="156" t="s">
        <v>453</v>
      </c>
      <c r="B344" s="172"/>
      <c r="C344" s="332" t="s">
        <v>350</v>
      </c>
      <c r="D344" s="332" t="s">
        <v>485</v>
      </c>
      <c r="E344" s="253" t="s">
        <v>273</v>
      </c>
      <c r="F344" s="332" t="s">
        <v>161</v>
      </c>
      <c r="G344" s="157"/>
      <c r="H344" s="262">
        <v>870</v>
      </c>
      <c r="I344" s="262">
        <v>900</v>
      </c>
      <c r="J344" s="262">
        <v>910</v>
      </c>
    </row>
    <row r="345" spans="1:10" ht="15" hidden="1">
      <c r="A345" s="172" t="s">
        <v>543</v>
      </c>
      <c r="B345" s="172" t="s">
        <v>347</v>
      </c>
      <c r="C345" s="172" t="s">
        <v>350</v>
      </c>
      <c r="D345" s="172" t="s">
        <v>485</v>
      </c>
      <c r="E345" s="253" t="s">
        <v>273</v>
      </c>
      <c r="F345" s="172" t="s">
        <v>351</v>
      </c>
      <c r="G345" s="157"/>
      <c r="H345" s="262">
        <v>4497.343</v>
      </c>
      <c r="I345" s="262">
        <v>4492.885</v>
      </c>
      <c r="J345" s="262">
        <v>4509.289</v>
      </c>
    </row>
    <row r="346" spans="1:10" ht="15">
      <c r="A346" s="156" t="s">
        <v>519</v>
      </c>
      <c r="B346" s="156"/>
      <c r="C346" s="156" t="s">
        <v>349</v>
      </c>
      <c r="D346" s="156"/>
      <c r="E346" s="156"/>
      <c r="F346" s="156"/>
      <c r="G346" s="157">
        <f aca="true" t="shared" si="51" ref="G346:J349">G347</f>
        <v>300</v>
      </c>
      <c r="H346" s="157">
        <f t="shared" si="51"/>
        <v>300</v>
      </c>
      <c r="I346" s="157">
        <f t="shared" si="51"/>
        <v>300</v>
      </c>
      <c r="J346" s="157">
        <f t="shared" si="51"/>
        <v>0</v>
      </c>
    </row>
    <row r="347" spans="1:10" ht="15" hidden="1">
      <c r="A347" s="81" t="s">
        <v>520</v>
      </c>
      <c r="B347" s="156" t="s">
        <v>348</v>
      </c>
      <c r="C347" s="156">
        <v>11</v>
      </c>
      <c r="D347" s="156" t="s">
        <v>541</v>
      </c>
      <c r="E347" s="156"/>
      <c r="F347" s="156"/>
      <c r="G347" s="157">
        <f t="shared" si="51"/>
        <v>300</v>
      </c>
      <c r="H347" s="157">
        <f t="shared" si="51"/>
        <v>300</v>
      </c>
      <c r="I347" s="157">
        <f t="shared" si="51"/>
        <v>300</v>
      </c>
      <c r="J347" s="157">
        <f t="shared" si="51"/>
        <v>0</v>
      </c>
    </row>
    <row r="348" spans="1:10" ht="42.75" hidden="1">
      <c r="A348" s="81" t="s">
        <v>517</v>
      </c>
      <c r="B348" s="81" t="s">
        <v>348</v>
      </c>
      <c r="C348" s="81">
        <v>11</v>
      </c>
      <c r="D348" s="81" t="s">
        <v>541</v>
      </c>
      <c r="E348" s="81" t="s">
        <v>183</v>
      </c>
      <c r="F348" s="81"/>
      <c r="G348" s="82">
        <f>G349</f>
        <v>300</v>
      </c>
      <c r="H348" s="82">
        <f t="shared" si="51"/>
        <v>300</v>
      </c>
      <c r="I348" s="82">
        <f t="shared" si="51"/>
        <v>300</v>
      </c>
      <c r="J348" s="82">
        <f t="shared" si="51"/>
        <v>0</v>
      </c>
    </row>
    <row r="349" spans="1:10" ht="67.5" hidden="1">
      <c r="A349" s="156" t="s">
        <v>177</v>
      </c>
      <c r="B349" s="156"/>
      <c r="C349" s="156" t="s">
        <v>349</v>
      </c>
      <c r="D349" s="156" t="s">
        <v>541</v>
      </c>
      <c r="E349" s="156" t="s">
        <v>178</v>
      </c>
      <c r="F349" s="156"/>
      <c r="G349" s="157">
        <f>G350</f>
        <v>300</v>
      </c>
      <c r="H349" s="157">
        <f t="shared" si="51"/>
        <v>300</v>
      </c>
      <c r="I349" s="157">
        <f t="shared" si="51"/>
        <v>300</v>
      </c>
      <c r="J349" s="157">
        <f t="shared" si="51"/>
        <v>0</v>
      </c>
    </row>
    <row r="350" spans="1:10" ht="27" hidden="1">
      <c r="A350" s="156" t="s">
        <v>453</v>
      </c>
      <c r="B350" s="156" t="s">
        <v>348</v>
      </c>
      <c r="C350" s="156" t="s">
        <v>349</v>
      </c>
      <c r="D350" s="156" t="s">
        <v>541</v>
      </c>
      <c r="E350" s="156" t="s">
        <v>178</v>
      </c>
      <c r="F350" s="156" t="s">
        <v>454</v>
      </c>
      <c r="G350" s="157">
        <v>300</v>
      </c>
      <c r="H350" s="262">
        <v>300</v>
      </c>
      <c r="I350" s="262">
        <v>300</v>
      </c>
      <c r="J350" s="262"/>
    </row>
    <row r="351" spans="1:10" ht="42.75" customHeight="1">
      <c r="A351" s="283" t="s">
        <v>111</v>
      </c>
      <c r="B351" s="253" t="s">
        <v>346</v>
      </c>
      <c r="C351" s="253">
        <v>14</v>
      </c>
      <c r="D351" s="253"/>
      <c r="E351" s="101"/>
      <c r="F351" s="101"/>
      <c r="G351" s="281">
        <f>G352</f>
        <v>0</v>
      </c>
      <c r="H351" s="281">
        <f aca="true" t="shared" si="52" ref="H351:J355">H352</f>
        <v>12182.259</v>
      </c>
      <c r="I351" s="281">
        <f t="shared" si="52"/>
        <v>6091.13</v>
      </c>
      <c r="J351" s="281">
        <f t="shared" si="52"/>
        <v>6091.13</v>
      </c>
    </row>
    <row r="352" spans="1:10" ht="27.75" hidden="1">
      <c r="A352" s="283" t="s">
        <v>99</v>
      </c>
      <c r="B352" s="101" t="s">
        <v>346</v>
      </c>
      <c r="C352" s="283" t="s">
        <v>455</v>
      </c>
      <c r="D352" s="344" t="s">
        <v>484</v>
      </c>
      <c r="E352" s="283" t="s">
        <v>94</v>
      </c>
      <c r="F352" s="101"/>
      <c r="G352" s="281">
        <f>G353</f>
        <v>0</v>
      </c>
      <c r="H352" s="281">
        <f t="shared" si="52"/>
        <v>12182.259</v>
      </c>
      <c r="I352" s="281">
        <f t="shared" si="52"/>
        <v>6091.13</v>
      </c>
      <c r="J352" s="281">
        <f t="shared" si="52"/>
        <v>6091.13</v>
      </c>
    </row>
    <row r="353" spans="1:10" ht="81.75" hidden="1">
      <c r="A353" s="283" t="s">
        <v>92</v>
      </c>
      <c r="B353" s="101"/>
      <c r="C353" s="283" t="s">
        <v>455</v>
      </c>
      <c r="D353" s="283" t="s">
        <v>484</v>
      </c>
      <c r="E353" s="283" t="s">
        <v>95</v>
      </c>
      <c r="F353" s="101"/>
      <c r="G353" s="281">
        <f>G354</f>
        <v>0</v>
      </c>
      <c r="H353" s="281">
        <f t="shared" si="52"/>
        <v>12182.259</v>
      </c>
      <c r="I353" s="281">
        <f t="shared" si="52"/>
        <v>6091.13</v>
      </c>
      <c r="J353" s="281">
        <f t="shared" si="52"/>
        <v>6091.13</v>
      </c>
    </row>
    <row r="354" spans="1:10" ht="108.75" hidden="1">
      <c r="A354" s="283" t="s">
        <v>93</v>
      </c>
      <c r="B354" s="101"/>
      <c r="C354" s="283" t="s">
        <v>455</v>
      </c>
      <c r="D354" s="283" t="s">
        <v>484</v>
      </c>
      <c r="E354" s="283" t="s">
        <v>96</v>
      </c>
      <c r="F354" s="101"/>
      <c r="G354" s="281">
        <f>G355</f>
        <v>0</v>
      </c>
      <c r="H354" s="281">
        <f t="shared" si="52"/>
        <v>12182.259</v>
      </c>
      <c r="I354" s="281">
        <f t="shared" si="52"/>
        <v>6091.13</v>
      </c>
      <c r="J354" s="281">
        <f t="shared" si="52"/>
        <v>6091.13</v>
      </c>
    </row>
    <row r="355" spans="1:10" ht="68.25" hidden="1">
      <c r="A355" s="283" t="s">
        <v>97</v>
      </c>
      <c r="B355" s="101"/>
      <c r="C355" s="283" t="s">
        <v>455</v>
      </c>
      <c r="D355" s="283" t="s">
        <v>484</v>
      </c>
      <c r="E355" s="283" t="s">
        <v>98</v>
      </c>
      <c r="F355" s="101"/>
      <c r="G355" s="281">
        <f>G356</f>
        <v>0</v>
      </c>
      <c r="H355" s="281">
        <f t="shared" si="52"/>
        <v>12182.259</v>
      </c>
      <c r="I355" s="281">
        <f t="shared" si="52"/>
        <v>6091.13</v>
      </c>
      <c r="J355" s="281">
        <f t="shared" si="52"/>
        <v>6091.13</v>
      </c>
    </row>
    <row r="356" spans="1:10" ht="15" hidden="1">
      <c r="A356" s="345" t="s">
        <v>269</v>
      </c>
      <c r="B356" s="101" t="s">
        <v>346</v>
      </c>
      <c r="C356" s="101" t="s">
        <v>455</v>
      </c>
      <c r="D356" s="101" t="s">
        <v>484</v>
      </c>
      <c r="E356" s="346" t="s">
        <v>98</v>
      </c>
      <c r="F356" s="101" t="s">
        <v>456</v>
      </c>
      <c r="G356" s="281"/>
      <c r="H356" s="347">
        <v>12182.259</v>
      </c>
      <c r="I356" s="347">
        <v>6091.13</v>
      </c>
      <c r="J356" s="347">
        <v>6091.13</v>
      </c>
    </row>
    <row r="357" spans="1:10" ht="18" customHeight="1">
      <c r="A357" s="320" t="s">
        <v>545</v>
      </c>
      <c r="B357" s="156"/>
      <c r="C357" s="156"/>
      <c r="D357" s="156"/>
      <c r="E357" s="348"/>
      <c r="F357" s="156"/>
      <c r="G357" s="157"/>
      <c r="H357" s="262"/>
      <c r="I357" s="262">
        <v>7966</v>
      </c>
      <c r="J357" s="262">
        <v>16295</v>
      </c>
    </row>
  </sheetData>
  <mergeCells count="15">
    <mergeCell ref="H8:H9"/>
    <mergeCell ref="I8:I9"/>
    <mergeCell ref="J8:J9"/>
    <mergeCell ref="A2:J2"/>
    <mergeCell ref="A3:J3"/>
    <mergeCell ref="A4:J4"/>
    <mergeCell ref="A5:J5"/>
    <mergeCell ref="A6:G6"/>
    <mergeCell ref="A8:A9"/>
    <mergeCell ref="B8:B9"/>
    <mergeCell ref="G8:G9"/>
    <mergeCell ref="C8:C9"/>
    <mergeCell ref="D8:D9"/>
    <mergeCell ref="E8:E9"/>
    <mergeCell ref="F8:F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9"/>
  <sheetViews>
    <sheetView workbookViewId="0" topLeftCell="A22">
      <selection activeCell="A29" sqref="A29"/>
    </sheetView>
  </sheetViews>
  <sheetFormatPr defaultColWidth="9.140625" defaultRowHeight="15"/>
  <cols>
    <col min="1" max="1" width="43.140625" style="0" customWidth="1"/>
    <col min="2" max="2" width="9.00390625" style="0" customWidth="1"/>
    <col min="3" max="3" width="9.57421875" style="0" customWidth="1"/>
    <col min="4" max="4" width="9.00390625" style="0" hidden="1" customWidth="1"/>
    <col min="5" max="6" width="10.00390625" style="0" customWidth="1"/>
  </cols>
  <sheetData>
    <row r="3" spans="1:8" ht="15">
      <c r="A3" s="405" t="s">
        <v>548</v>
      </c>
      <c r="B3" s="405"/>
      <c r="C3" s="405"/>
      <c r="D3" s="405"/>
      <c r="E3" s="405"/>
      <c r="F3" s="405"/>
      <c r="G3" s="405"/>
      <c r="H3" s="405"/>
    </row>
    <row r="4" spans="1:8" ht="3" customHeight="1">
      <c r="A4" s="405"/>
      <c r="B4" s="405"/>
      <c r="C4" s="405"/>
      <c r="D4" s="405"/>
      <c r="E4" s="405"/>
      <c r="F4" s="405"/>
      <c r="G4" s="405"/>
      <c r="H4" s="405"/>
    </row>
    <row r="5" spans="1:8" ht="16.5" customHeight="1">
      <c r="A5" s="404" t="s">
        <v>432</v>
      </c>
      <c r="B5" s="404"/>
      <c r="C5" s="404"/>
      <c r="D5" s="404"/>
      <c r="E5" s="404"/>
      <c r="F5" s="404"/>
      <c r="G5" s="404"/>
      <c r="H5" s="404"/>
    </row>
    <row r="6" spans="1:8" ht="16.5" customHeight="1">
      <c r="A6" s="405" t="s">
        <v>549</v>
      </c>
      <c r="B6" s="404"/>
      <c r="C6" s="404"/>
      <c r="D6" s="404"/>
      <c r="E6" s="404"/>
      <c r="F6" s="404"/>
      <c r="G6" s="404"/>
      <c r="H6" s="404"/>
    </row>
    <row r="7" spans="1:6" ht="15">
      <c r="A7" s="406" t="s">
        <v>479</v>
      </c>
      <c r="B7" s="407"/>
      <c r="C7" s="407"/>
      <c r="D7" s="407"/>
      <c r="E7" s="407"/>
      <c r="F7" s="408"/>
    </row>
    <row r="8" spans="1:6" ht="15">
      <c r="A8" s="409"/>
      <c r="B8" s="402"/>
      <c r="C8" s="402"/>
      <c r="D8" s="402"/>
      <c r="E8" s="402"/>
      <c r="F8" s="403"/>
    </row>
    <row r="9" spans="1:6" ht="15.75">
      <c r="A9" s="9" t="s">
        <v>440</v>
      </c>
      <c r="B9" s="10" t="s">
        <v>254</v>
      </c>
      <c r="C9" s="10">
        <v>2014</v>
      </c>
      <c r="D9" s="22">
        <v>2014</v>
      </c>
      <c r="E9" s="10">
        <v>2015</v>
      </c>
      <c r="F9" s="18">
        <v>2016</v>
      </c>
    </row>
    <row r="10" spans="1:6" ht="15">
      <c r="A10" s="10" t="s">
        <v>441</v>
      </c>
      <c r="B10" s="8"/>
      <c r="C10" s="10"/>
      <c r="D10" s="8"/>
      <c r="E10" s="3"/>
      <c r="F10" s="3"/>
    </row>
    <row r="11" spans="1:6" ht="24" customHeight="1">
      <c r="A11" s="11" t="s">
        <v>442</v>
      </c>
      <c r="B11" s="10"/>
      <c r="C11" s="10">
        <f>C12+C13+C14+C15+C16+C17+C18+C19+C20+C21+C22+C24+C25+C26+C27+C28+C29</f>
        <v>16349</v>
      </c>
      <c r="D11" s="10" t="e">
        <f>D26+D27+D28+D29+#REF!+#REF!+#REF!+#REF!+#REF!+#REF!+#REF!+#REF!+#REF!+#REF!+#REF!</f>
        <v>#REF!</v>
      </c>
      <c r="E11" s="10">
        <f>E12+E13+E14+E15+E16+E17+E18+E19+E20+E21+E22+E24+E25+E26+E27+E28+E29</f>
        <v>15250</v>
      </c>
      <c r="F11" s="10">
        <f>F12+F13+F14+F15+F16+F17+F18+F19+F20+F21+F22+F24+F25+F26+F27+F28+F29</f>
        <v>8547</v>
      </c>
    </row>
    <row r="12" spans="1:6" ht="83.25" customHeight="1">
      <c r="A12" s="12" t="s">
        <v>461</v>
      </c>
      <c r="B12" s="10" t="s">
        <v>460</v>
      </c>
      <c r="C12" s="10">
        <v>1375</v>
      </c>
      <c r="D12" s="10"/>
      <c r="E12" s="10"/>
      <c r="F12" s="10"/>
    </row>
    <row r="13" spans="1:6" ht="62.25" customHeight="1">
      <c r="A13" s="23" t="s">
        <v>464</v>
      </c>
      <c r="B13" s="10" t="s">
        <v>465</v>
      </c>
      <c r="C13" s="10">
        <v>4790</v>
      </c>
      <c r="D13" s="10"/>
      <c r="E13" s="18">
        <v>4790</v>
      </c>
      <c r="F13" s="10"/>
    </row>
    <row r="14" spans="1:6" ht="63" customHeight="1">
      <c r="A14" s="12" t="s">
        <v>458</v>
      </c>
      <c r="B14" s="10" t="s">
        <v>457</v>
      </c>
      <c r="C14" s="10">
        <v>5033</v>
      </c>
      <c r="D14" s="10"/>
      <c r="E14" s="18">
        <v>5742</v>
      </c>
      <c r="F14" s="3">
        <v>6430</v>
      </c>
    </row>
    <row r="15" spans="1:6" ht="59.25" customHeight="1">
      <c r="A15" s="14" t="s">
        <v>384</v>
      </c>
      <c r="B15" s="10" t="s">
        <v>463</v>
      </c>
      <c r="C15" s="10">
        <v>126</v>
      </c>
      <c r="D15" s="10"/>
      <c r="E15" s="18">
        <v>1</v>
      </c>
      <c r="F15" s="3"/>
    </row>
    <row r="16" spans="1:6" ht="83.25" customHeight="1">
      <c r="A16" s="13" t="s">
        <v>361</v>
      </c>
      <c r="B16" s="10" t="s">
        <v>462</v>
      </c>
      <c r="C16" s="10">
        <v>30</v>
      </c>
      <c r="D16" s="10"/>
      <c r="E16" s="18">
        <v>360</v>
      </c>
      <c r="F16" s="3">
        <v>87</v>
      </c>
    </row>
    <row r="17" spans="1:6" ht="60" customHeight="1">
      <c r="A17" s="20" t="s">
        <v>509</v>
      </c>
      <c r="B17" s="18" t="s">
        <v>471</v>
      </c>
      <c r="C17" s="26">
        <v>106</v>
      </c>
      <c r="D17" s="10"/>
      <c r="E17" s="10"/>
      <c r="F17" s="10"/>
    </row>
    <row r="18" spans="1:6" ht="67.5" customHeight="1">
      <c r="A18" s="20" t="s">
        <v>511</v>
      </c>
      <c r="B18" s="18" t="s">
        <v>474</v>
      </c>
      <c r="C18" s="26">
        <v>3</v>
      </c>
      <c r="D18" s="47"/>
      <c r="E18" s="18">
        <v>3</v>
      </c>
      <c r="F18" s="10"/>
    </row>
    <row r="19" spans="1:6" ht="84" customHeight="1">
      <c r="A19" s="60" t="s">
        <v>285</v>
      </c>
      <c r="B19" s="3" t="s">
        <v>477</v>
      </c>
      <c r="C19" s="3">
        <v>1550</v>
      </c>
      <c r="D19" s="3"/>
      <c r="E19" s="3">
        <v>1670</v>
      </c>
      <c r="F19" s="3">
        <v>1710</v>
      </c>
    </row>
    <row r="20" spans="1:6" ht="65.25" customHeight="1">
      <c r="A20" s="23" t="s">
        <v>468</v>
      </c>
      <c r="B20" s="19" t="s">
        <v>469</v>
      </c>
      <c r="C20" s="19">
        <v>19</v>
      </c>
      <c r="D20" s="19"/>
      <c r="E20" s="18"/>
      <c r="F20" s="3"/>
    </row>
    <row r="21" spans="1:6" ht="46.5" customHeight="1">
      <c r="A21" s="15" t="s">
        <v>355</v>
      </c>
      <c r="B21" s="10" t="s">
        <v>470</v>
      </c>
      <c r="C21" s="25">
        <v>1922</v>
      </c>
      <c r="D21" s="46"/>
      <c r="E21" s="18">
        <v>1944</v>
      </c>
      <c r="F21" s="3"/>
    </row>
    <row r="22" spans="1:6" ht="46.5" customHeight="1">
      <c r="A22" s="444" t="s">
        <v>593</v>
      </c>
      <c r="B22" s="439" t="s">
        <v>472</v>
      </c>
      <c r="C22" s="445">
        <v>300</v>
      </c>
      <c r="D22" s="447"/>
      <c r="E22" s="443">
        <v>300</v>
      </c>
      <c r="F22" s="430"/>
    </row>
    <row r="23" spans="1:6" ht="28.5" customHeight="1">
      <c r="A23" s="444"/>
      <c r="B23" s="440"/>
      <c r="C23" s="446"/>
      <c r="D23" s="448"/>
      <c r="E23" s="443"/>
      <c r="F23" s="431"/>
    </row>
    <row r="24" spans="1:6" ht="46.5" customHeight="1">
      <c r="A24" s="20" t="s">
        <v>594</v>
      </c>
      <c r="B24" s="21" t="s">
        <v>473</v>
      </c>
      <c r="C24" s="27">
        <v>40</v>
      </c>
      <c r="D24" s="48"/>
      <c r="E24" s="18">
        <v>40</v>
      </c>
      <c r="F24" s="3">
        <v>40</v>
      </c>
    </row>
    <row r="25" spans="1:6" ht="46.5" customHeight="1">
      <c r="A25" s="20" t="s">
        <v>138</v>
      </c>
      <c r="B25" s="3" t="s">
        <v>478</v>
      </c>
      <c r="C25" s="3">
        <v>420</v>
      </c>
      <c r="D25" s="3"/>
      <c r="E25" s="3">
        <v>280</v>
      </c>
      <c r="F25" s="3">
        <v>280</v>
      </c>
    </row>
    <row r="26" spans="1:6" ht="80.25" customHeight="1">
      <c r="A26" s="12" t="s">
        <v>415</v>
      </c>
      <c r="B26" s="10" t="s">
        <v>459</v>
      </c>
      <c r="C26" s="10">
        <v>5</v>
      </c>
      <c r="D26" s="10"/>
      <c r="E26" s="18">
        <v>5</v>
      </c>
      <c r="F26" s="3"/>
    </row>
    <row r="27" spans="1:6" ht="47.25">
      <c r="A27" s="24" t="s">
        <v>466</v>
      </c>
      <c r="B27" s="10" t="s">
        <v>467</v>
      </c>
      <c r="C27" s="10">
        <v>200</v>
      </c>
      <c r="D27" s="10"/>
      <c r="E27" s="18"/>
      <c r="F27" s="3"/>
    </row>
    <row r="28" spans="1:8" ht="42.75">
      <c r="A28" s="7" t="s">
        <v>68</v>
      </c>
      <c r="B28" s="10" t="s">
        <v>476</v>
      </c>
      <c r="C28" s="10">
        <v>60</v>
      </c>
      <c r="D28" s="10"/>
      <c r="E28" s="18">
        <v>115</v>
      </c>
      <c r="F28" s="3"/>
      <c r="G28" s="441"/>
      <c r="H28" s="442"/>
    </row>
    <row r="29" spans="1:6" ht="99.75">
      <c r="A29" s="7" t="s">
        <v>585</v>
      </c>
      <c r="B29" s="135" t="s">
        <v>475</v>
      </c>
      <c r="C29" s="135">
        <v>370</v>
      </c>
      <c r="D29" s="136"/>
      <c r="E29" s="3"/>
      <c r="F29" s="3"/>
    </row>
  </sheetData>
  <mergeCells count="11">
    <mergeCell ref="G28:H28"/>
    <mergeCell ref="E22:E23"/>
    <mergeCell ref="F22:F23"/>
    <mergeCell ref="A22:A23"/>
    <mergeCell ref="B22:B23"/>
    <mergeCell ref="C22:C23"/>
    <mergeCell ref="D22:D23"/>
    <mergeCell ref="A3:H4"/>
    <mergeCell ref="A5:H5"/>
    <mergeCell ref="A6:H6"/>
    <mergeCell ref="A7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2013-11-14T08:10:22Z</cp:lastPrinted>
  <dcterms:created xsi:type="dcterms:W3CDTF">2006-09-28T05:33:49Z</dcterms:created>
  <dcterms:modified xsi:type="dcterms:W3CDTF">2013-11-29T11:06:04Z</dcterms:modified>
  <cp:category/>
  <cp:version/>
  <cp:contentType/>
  <cp:contentStatus/>
</cp:coreProperties>
</file>