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ПРОГ 2018 (факт)" sheetId="1" r:id="rId1"/>
  </sheets>
  <definedNames>
    <definedName name="_xlnm.Print_Titles" localSheetId="0">'ПРОГ 2018 (факт)'!$6:$7</definedName>
  </definedNames>
  <calcPr fullCalcOnLoad="1"/>
</workbook>
</file>

<file path=xl/sharedStrings.xml><?xml version="1.0" encoding="utf-8"?>
<sst xmlns="http://schemas.openxmlformats.org/spreadsheetml/2006/main" count="236" uniqueCount="225">
  <si>
    <t xml:space="preserve">И Н Ф О Р М А Ц И Я </t>
  </si>
  <si>
    <t xml:space="preserve">           об исполнении муниципальных программ муниципального района "Пристенский район" Курской области за 2018 год</t>
  </si>
  <si>
    <r>
      <t xml:space="preserve"> </t>
    </r>
    <r>
      <rPr>
        <b/>
        <i/>
        <sz val="11"/>
        <rFont val="Times New Roman"/>
        <family val="1"/>
      </rPr>
      <t>(тыс.руб.)</t>
    </r>
  </si>
  <si>
    <t xml:space="preserve">Наименование </t>
  </si>
  <si>
    <t>ЦСР</t>
  </si>
  <si>
    <t>План 2018 г</t>
  </si>
  <si>
    <t>Факт 2018 г</t>
  </si>
  <si>
    <r>
      <t>Процент</t>
    </r>
    <r>
      <rPr>
        <b/>
        <sz val="11.5"/>
        <color indexed="8"/>
        <rFont val="Times New Roman"/>
        <family val="1"/>
      </rPr>
      <t xml:space="preserve"> исполнения расходов,  %</t>
    </r>
  </si>
  <si>
    <t>Муниципальные  программы, всего</t>
  </si>
  <si>
    <t xml:space="preserve"> Муниципальная программа "Развитие культуры Пристенского района Курской области на 2017-2019 годы"</t>
  </si>
  <si>
    <t xml:space="preserve">01 </t>
  </si>
  <si>
    <t>Подпрограмма «Управление муниципальной программой и обеспечение условий реализации»</t>
  </si>
  <si>
    <t>01 1</t>
  </si>
  <si>
    <t>Основное мероприятие «Обеспечение деятельности и выполнение функций Пристенской централизованной бухгалтерии учреждений культуры»</t>
  </si>
  <si>
    <t xml:space="preserve">01 1 01 00000 </t>
  </si>
  <si>
    <t>Основное мероприятие «Оказание мер социальной поддержки работникам учреждений культуры»</t>
  </si>
  <si>
    <t xml:space="preserve">01 1 02 00000 </t>
  </si>
  <si>
    <t xml:space="preserve">Подпрограмма «Наследие» </t>
  </si>
  <si>
    <t xml:space="preserve">01 2 </t>
  </si>
  <si>
    <t>Основное мероприятие «Развитие библиотечного дела и  материально-технической базы библиотек в Пристенском районе»</t>
  </si>
  <si>
    <t>01 2 01 00000</t>
  </si>
  <si>
    <t xml:space="preserve">Подпрограмма «Искусство» </t>
  </si>
  <si>
    <t>01 3</t>
  </si>
  <si>
    <t>Основное мероприятие «Сохранение и развитие народной культуры, нематериального наследия и кинообслуживания»</t>
  </si>
  <si>
    <t>01 3 01 00000</t>
  </si>
  <si>
    <t xml:space="preserve"> Муниципальная программа «Социальная поддержка граждан в Пристенском районе Курской области на 2018 - 2022 годы »</t>
  </si>
  <si>
    <t>02</t>
  </si>
  <si>
    <t xml:space="preserve"> Подпрограмма «Управление муниципальной программой и обеспечение условий реализации» </t>
  </si>
  <si>
    <t>02 1</t>
  </si>
  <si>
    <t>Основное мероприятие  «Оказание поддержки общественным организациям ветеранов войны»</t>
  </si>
  <si>
    <t>02 1 01 00000</t>
  </si>
  <si>
    <t>Основное мероприятие «Руководство и управление в сфере социальной защиты»</t>
  </si>
  <si>
    <t>02 1 02 00000</t>
  </si>
  <si>
    <t>Подпрограмма "Развитие мер социальной поддержки отдельных категорий граждан»</t>
  </si>
  <si>
    <t xml:space="preserve">02 2 </t>
  </si>
  <si>
    <t>Основное мероприятие «Выплата пенсий и доплат муниципальным служащим»</t>
  </si>
  <si>
    <t>02 2 01 00000</t>
  </si>
  <si>
    <t>Основное мероприятие  «Предоставление гражданам ежемесячных пособий»</t>
  </si>
  <si>
    <t>02 2 02 00000</t>
  </si>
  <si>
    <t>Основное мероприятие «Осуществление ежемесячных денежных выплат отдельным категориям граждан»</t>
  </si>
  <si>
    <t>02 2 03 00000</t>
  </si>
  <si>
    <t>Основное мероприятие «Меры социальной поддержки, предоставляемые отдельным категориям граждан»</t>
  </si>
  <si>
    <t>02 2 04 00000</t>
  </si>
  <si>
    <t xml:space="preserve">Подпрограмма "Улучшение демографической ситуации, совершенствование социальной поддержки семьи и детей» </t>
  </si>
  <si>
    <t xml:space="preserve">02 3 </t>
  </si>
  <si>
    <t>Основное мероприятие «Руководство и управление в сфере опеки и попечительства»</t>
  </si>
  <si>
    <t>02 3 01 00000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</si>
  <si>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</si>
  <si>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</si>
  <si>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Основное мероприятие «Работа по улучшению демографической ситуации в Пристенском районе»</t>
  </si>
  <si>
    <t>02 3 03 00000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</si>
  <si>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</si>
  <si>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02 4</t>
  </si>
  <si>
    <t>Основное мероприятие «Профилактика наркомании и реабилитация больных наркоманией»</t>
  </si>
  <si>
    <t>02 4 01 00000</t>
  </si>
  <si>
    <t xml:space="preserve">02 4 01 00000  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</si>
  <si>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</t>
  </si>
  <si>
    <t xml:space="preserve">02 5 </t>
  </si>
  <si>
    <t>Основное мероприятие «Оказание материальной помощи на улучшение материально-бытовых условий ветеранов ВОВ»</t>
  </si>
  <si>
    <t>02 5 01 00000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</si>
  <si>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районе» муниципальной программы «Социальная поддержка граждан в Пристенском районе Курской области на 2018 - 2022 годы»</t>
  </si>
  <si>
    <t>02 6</t>
  </si>
  <si>
    <t>Основное мероприятие «Создание для инвалидов и других маломобильных категорий граждан условий для безбарьерного доступа к объектам социальной инфраструктуры и усиление взаимодействия с общественными организациями»</t>
  </si>
  <si>
    <t xml:space="preserve">02 6 01 00000  </t>
  </si>
  <si>
    <t>Основное мероприятие «Проведение мероприятий для инвалидов"</t>
  </si>
  <si>
    <t xml:space="preserve">02 6 02 00000  </t>
  </si>
  <si>
    <t>Муниципальная программа «Развитие образования»  Пристенского района Курской области  на 2015-2020 годы»</t>
  </si>
  <si>
    <t>03</t>
  </si>
  <si>
    <t xml:space="preserve">Подпрограмма «Управление муниципальной программой и обеспечение условий реализации» </t>
  </si>
  <si>
    <t xml:space="preserve">03 1 </t>
  </si>
  <si>
    <t>Основное мероприятие «Обеспечение деятельности и выполнение функций муниципальных учреждений»</t>
  </si>
  <si>
    <t>03 1 01 00000</t>
  </si>
  <si>
    <t>Основное мероприятие «Социальная поддержка работников образования»</t>
  </si>
  <si>
    <t>03 1 02 00000</t>
  </si>
  <si>
    <t xml:space="preserve">Подпрограмма  "Развитие дошкольного и общего образования детей" </t>
  </si>
  <si>
    <t xml:space="preserve">03 2 </t>
  </si>
  <si>
    <t>Основное мероприятие «Реализация  и содействие развитию дошкольного и общего образования».</t>
  </si>
  <si>
    <t>03 2 01 00000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</si>
  <si>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</si>
  <si>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</si>
  <si>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</t>
  </si>
  <si>
    <t>03 2 03 00000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</si>
  <si>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</si>
  <si>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>03 2 04 00000</t>
  </si>
  <si>
    <t xml:space="preserve">Подпрограмма "Развитие дополнительного образования и системы воспитания детей" </t>
  </si>
  <si>
    <t xml:space="preserve">03 3 </t>
  </si>
  <si>
    <t>Основное мероприятие "Реализация дополнительных образовательных программ дополнительного образования и мероприятия по их развитию"</t>
  </si>
  <si>
    <t>03 3 01 00000</t>
  </si>
  <si>
    <t>Муниципальная  программа "Энергосбережение и повышение энергетической эффективности в Пристенском районе Курской области на 2016-2020 годы"</t>
  </si>
  <si>
    <t>05</t>
  </si>
  <si>
    <t xml:space="preserve">Подпрограмма «Энергосбережение в Пристенском районе» </t>
  </si>
  <si>
    <t xml:space="preserve">05 1 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</si>
  <si>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</si>
  <si>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05 1 01 00000</t>
  </si>
  <si>
    <t>Муниципальная программа "Охрана окружающей среды в Пристенском районе Курской области на 2015-2020 годы"</t>
  </si>
  <si>
    <t xml:space="preserve">06 </t>
  </si>
  <si>
    <t>Подпрограмма «Экология и чистая вода в Пристенском районе  Курской области» на 2015-2020 годы</t>
  </si>
  <si>
    <t>06 1</t>
  </si>
  <si>
    <t>Основное мероприятие «Ремонт объектов водоснабжения»</t>
  </si>
  <si>
    <t>06 1 01 00000</t>
  </si>
  <si>
    <t>Основное мероприятие «Строительство  и содержание полигона ТБО»</t>
  </si>
  <si>
    <t>06 1 02 00000</t>
  </si>
  <si>
    <t>Основное мероприятие «Организация зон санитарной охраны на объектах питьевого водоснабжения»</t>
  </si>
  <si>
    <t>06 1 03 00000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</si>
  <si>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</si>
  <si>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 xml:space="preserve">07 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</si>
  <si>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</si>
  <si>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 xml:space="preserve">07 1 </t>
  </si>
  <si>
    <t>07 1  01 00000</t>
  </si>
  <si>
    <t>Основное мероприятие «Организация  мероприятий по утверждению генеральных планов поселения, правил землепользования и застройки сельских поселений муниципального района «Пристенский район» Курской области»</t>
  </si>
  <si>
    <t>07 1  02 00000</t>
  </si>
  <si>
    <t>Основное мероприятие «Содействие развитию социальной и инженерной инфраструктуры муниципальных образований Пристенского района Курской области"</t>
  </si>
  <si>
    <t>07 1 01 00000</t>
  </si>
  <si>
    <t>Основное мероприятие "Обеспечение жильем молодых семей"</t>
  </si>
  <si>
    <t>Основное мероприятие "Реализация Федерального закона от 13 июля 2015 года N 218-ФЗ "О государственной регистрации недвижимости""</t>
  </si>
  <si>
    <t>07 1  04 00000</t>
  </si>
  <si>
    <t xml:space="preserve">Подпрограмма  "Обеспечение качественными услугами ЖКХ населения сельских поселений муниципального района «Пристенский район» Курской области» </t>
  </si>
  <si>
    <t>07 2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</si>
  <si>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</si>
  <si>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</si>
  <si>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Основное мероприятие  «Организация сбора и вывоза отходов и мусора на территории сельских поселений муниципального района «Пристенский район» Курской области»</t>
  </si>
  <si>
    <t>07 2 02 00000</t>
  </si>
  <si>
    <t xml:space="preserve">Муниципальная программа  «Повышение эффективности развития молодежной политики, совершенствование системы оздоровления и отдыха детей,  развитие физической культуры и спорта в Пристенском районе Курской области на 2017-2019 годы»
</t>
  </si>
  <si>
    <t xml:space="preserve">08 </t>
  </si>
  <si>
    <t>Подпрограмма «Повышение эффективности реализации молодежной политики в Пристенском районе Курской области»</t>
  </si>
  <si>
    <t>08 1</t>
  </si>
  <si>
    <t>Основное мероприятие «Создание условий для развития молодежной политики в Пристенском районе Курской области»</t>
  </si>
  <si>
    <t>08 1 01 00000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</si>
  <si>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</si>
  <si>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08 2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</si>
  <si>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</si>
  <si>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08 2 01 00000</t>
  </si>
  <si>
    <t>Основное мероприятие «Совершенствование физкультурно-спортивной инфраструктуры Пристенского района Курской области»</t>
  </si>
  <si>
    <t>08 2 02 00000</t>
  </si>
  <si>
    <t>Подпрограмма «Оздоровление и отдых детей Пристенского района Курской области»</t>
  </si>
  <si>
    <t xml:space="preserve">08 3 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</si>
  <si>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</si>
  <si>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08 3 01 00000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</si>
  <si>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</si>
  <si>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 xml:space="preserve">09 </t>
  </si>
  <si>
    <t xml:space="preserve"> Подпрограмма «Реализация мероприятий, направленных на развитие муниципальной службы» </t>
  </si>
  <si>
    <t xml:space="preserve">09 1 </t>
  </si>
  <si>
    <t>Основное мероприятие 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</si>
  <si>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09 1 01 00000</t>
  </si>
  <si>
    <t>Муниципальная программа «Развитие муниципальной службы в Администрации Пристенского района Курской области на 2019-2021 годы»</t>
  </si>
  <si>
    <t>Муниципальная программа «Сохранение и развитие архивного дела в Пристенском районе Курской области на 2016-2018 годы»</t>
  </si>
  <si>
    <t>10 1</t>
  </si>
  <si>
    <t>Основное мероприятие «Обеспечение деятельности и выполнение функций органов местного самоуправления»</t>
  </si>
  <si>
    <t>10 1 01 00000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</si>
  <si>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</t>
  </si>
  <si>
    <t>10 2</t>
  </si>
  <si>
    <t>Основное мероприятие «Осуществление отдельных полномочий в сфере архивного дела»</t>
  </si>
  <si>
    <t>10 2 01 00000</t>
  </si>
  <si>
    <t>Основное мероприятие «Реализация мероприятий по формированию и содержанию муниципального архива»</t>
  </si>
  <si>
    <t>10 2 02 00000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</si>
  <si>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</si>
  <si>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</t>
  </si>
  <si>
    <t>11 1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</si>
  <si>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</si>
  <si>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</si>
  <si>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Подпрограмма «Повышение безопасности дорожного движения в Пристенском районе Курской области»</t>
  </si>
  <si>
    <t>11 2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</si>
  <si>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</si>
  <si>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</si>
  <si>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Подпрограмма "Развитие пассажирских перевозок в Пристенском районе Курской области»</t>
  </si>
  <si>
    <t>11 3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</si>
  <si>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</si>
  <si>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</si>
  <si>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Муниципальная программа "Профилактика  правонарушений в Пристенском районе Курской области на 2017-2019 годы"</t>
  </si>
  <si>
    <t>12 1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</si>
  <si>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</si>
  <si>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>12 1 01 00000</t>
  </si>
  <si>
    <t>Подпрограмма «Обеспечение  правопорядка  на  территории  муниципального образования»</t>
  </si>
  <si>
    <t xml:space="preserve">12 2 </t>
  </si>
  <si>
    <t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</t>
  </si>
  <si>
    <t>12 2 01 00000</t>
  </si>
  <si>
    <t>Муниципальная программа «Развитие экономики Пристенского района Курской области на 2016-2020 годы»</t>
  </si>
  <si>
    <t xml:space="preserve">Подпрограмма  «Создание благоприятных условия для привлечения инвестиций в экономику Пристенского района Курской области» </t>
  </si>
  <si>
    <t xml:space="preserve">15 1 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</si>
  <si>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</si>
  <si>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>15 1 01 00000</t>
  </si>
  <si>
    <t>Подпрограмма «Развитие малого и среднего предпринимательства в Пристенском районе Курской области»</t>
  </si>
  <si>
    <t xml:space="preserve">15 2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</si>
  <si>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</si>
  <si>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>15 2 02 00000</t>
  </si>
  <si>
    <t xml:space="preserve">Основное мероприятие «Участие в проведении зональных семинаров, совещаний по вопросам организации и ведения бизнеса на местах" </t>
  </si>
  <si>
    <t>15 2 05 00000</t>
  </si>
  <si>
    <t>Основное мероприятие «Участие в ежегодном региональном форуме малого среднего предпринимательства "День предпринимателя Курской области"</t>
  </si>
  <si>
    <t>15 2 06 00000</t>
  </si>
  <si>
    <t xml:space="preserve">Основное мероприятие «Участие в ежегодном областном конкурсе "Лидер малого и среднего бизнеса Курской области" </t>
  </si>
  <si>
    <t>15 2 07 00000</t>
  </si>
  <si>
    <t xml:space="preserve">Основное мероприятие «Участие в ежегодном областном конкурсе "Малый и средний бизнес Курской области - глазами прессы" </t>
  </si>
  <si>
    <t>15 2 08 00000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</si>
  <si>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</si>
  <si>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</si>
  <si>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 xml:space="preserve">16 1 </t>
  </si>
  <si>
    <t>Основное мероприятие «Строительство распределительных сетей газопровода»</t>
  </si>
  <si>
    <t>16 1 01 00000</t>
  </si>
  <si>
    <t>Основное мероприятие «Строительство локальных  сетей водоснабжения»</t>
  </si>
  <si>
    <t>16 1 02 00000</t>
  </si>
  <si>
    <t>Основное мероприятие «Строительство автомобильных дорог общего пользования местного значения»</t>
  </si>
  <si>
    <t>16 1 03 00000</t>
  </si>
  <si>
    <t>Муниципальная программа "Содействие занятости населения Пристенского района на 2017-2019 годы"</t>
  </si>
  <si>
    <t>Подпрограмма «Содействие временной занятости отдельных категорий граждан»</t>
  </si>
  <si>
    <t xml:space="preserve">17 1 </t>
  </si>
  <si>
    <t>Основное мероприятие  «Реализация мероприятий активной политики занятости населения»</t>
  </si>
  <si>
    <t>17 1 01 00000</t>
  </si>
  <si>
    <t>Основное мероприятие  «Финансовое обеспечение деятельности в сфере трудовых отношений»</t>
  </si>
  <si>
    <t>17 1 02 00000</t>
  </si>
  <si>
    <t>Муниципальная программа "Развитие информационного общества в Пристенском районе Курской области"</t>
  </si>
  <si>
    <t>Подпрограмма «Электронное правительство Пристенского района Курской области"</t>
  </si>
  <si>
    <t>20 1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</si>
  <si>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 »</t>
  </si>
  <si>
    <t>20 1 01 00000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</si>
  <si>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обеспечения"</t>
  </si>
  <si>
    <t>20 1 02 00000</t>
  </si>
  <si>
    <t>Подпрограмма «Развитие системы защиты информации Пристенского района Курской области»</t>
  </si>
  <si>
    <t>20 2</t>
  </si>
  <si>
    <t>Основное мероприятие  «Мероприятия по обеспечению безопасности в информационно-коммуникационной сфере»</t>
  </si>
  <si>
    <t>20 2 01 00000</t>
  </si>
  <si>
    <t>Муниципальная программа "Профилактика терроризма и экстремизма в Пристенском районке Курской области на 2017-2019 годы"</t>
  </si>
  <si>
    <t>Подпрограмма "Профилактика терроризма и эксремизма в Пристенском районе Курской области на 2017-2019 годы"</t>
  </si>
  <si>
    <t xml:space="preserve">21 1 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</si>
  <si>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</si>
  <si>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21 1 03 00000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</si>
</sst>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  <numFmt numFmtId="166" formatCode="0.0"/>
    <numFmt numFmtId="167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Calibri"/>
      <family val="2"/>
    </font>
    <font>
      <b/>
      <sz val="11.5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9" fillId="0" borderId="0">
      <alignment/>
      <protection/>
    </xf>
    <xf numFmtId="0" fontId="16" fillId="0" borderId="0">
      <alignment vertical="top" wrapText="1"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0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6" fontId="10" fillId="0" borderId="1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/>
    </xf>
    <xf numFmtId="164" fontId="9" fillId="33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0" fontId="13" fillId="34" borderId="15" xfId="0" applyFont="1" applyFill="1" applyBorder="1" applyAlignment="1">
      <alignment horizontal="left" wrapText="1"/>
    </xf>
    <xf numFmtId="49" fontId="13" fillId="34" borderId="15" xfId="0" applyNumberFormat="1" applyFont="1" applyFill="1" applyBorder="1" applyAlignment="1">
      <alignment/>
    </xf>
    <xf numFmtId="164" fontId="13" fillId="34" borderId="15" xfId="0" applyNumberFormat="1" applyFont="1" applyFill="1" applyBorder="1" applyAlignment="1">
      <alignment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3" fillId="0" borderId="15" xfId="0" applyFont="1" applyFill="1" applyBorder="1" applyAlignment="1">
      <alignment horizontal="left" wrapText="1"/>
    </xf>
    <xf numFmtId="49" fontId="13" fillId="0" borderId="15" xfId="0" applyNumberFormat="1" applyFont="1" applyFill="1" applyBorder="1" applyAlignment="1">
      <alignment/>
    </xf>
    <xf numFmtId="164" fontId="13" fillId="35" borderId="15" xfId="0" applyNumberFormat="1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 wrapText="1"/>
    </xf>
    <xf numFmtId="165" fontId="13" fillId="35" borderId="15" xfId="0" applyNumberFormat="1" applyFont="1" applyFill="1" applyBorder="1" applyAlignment="1">
      <alignment/>
    </xf>
    <xf numFmtId="0" fontId="15" fillId="33" borderId="15" xfId="0" applyFont="1" applyFill="1" applyBorder="1" applyAlignment="1">
      <alignment horizontal="left" wrapText="1"/>
    </xf>
    <xf numFmtId="49" fontId="15" fillId="33" borderId="15" xfId="0" applyNumberFormat="1" applyFont="1" applyFill="1" applyBorder="1" applyAlignment="1">
      <alignment/>
    </xf>
    <xf numFmtId="164" fontId="15" fillId="33" borderId="15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left" wrapText="1"/>
    </xf>
    <xf numFmtId="164" fontId="14" fillId="0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164" fontId="13" fillId="36" borderId="15" xfId="0" applyNumberFormat="1" applyFont="1" applyFill="1" applyBorder="1" applyAlignment="1">
      <alignment/>
    </xf>
    <xf numFmtId="165" fontId="13" fillId="36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justify"/>
    </xf>
    <xf numFmtId="164" fontId="13" fillId="0" borderId="15" xfId="0" applyNumberFormat="1" applyFont="1" applyFill="1" applyBorder="1" applyAlignment="1">
      <alignment/>
    </xf>
    <xf numFmtId="165" fontId="13" fillId="0" borderId="15" xfId="0" applyNumberFormat="1" applyFont="1" applyFill="1" applyBorder="1" applyAlignment="1">
      <alignment/>
    </xf>
    <xf numFmtId="49" fontId="14" fillId="0" borderId="15" xfId="43" applyNumberFormat="1" applyFont="1" applyBorder="1" applyAlignment="1" applyProtection="1">
      <alignment horizontal="left" wrapText="1"/>
      <protection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4" fillId="0" borderId="15" xfId="55" applyFont="1" applyFill="1" applyBorder="1" applyAlignment="1">
      <alignment horizontal="left" wrapText="1"/>
      <protection/>
    </xf>
    <xf numFmtId="2" fontId="14" fillId="0" borderId="15" xfId="0" applyNumberFormat="1" applyFont="1" applyFill="1" applyBorder="1" applyAlignment="1">
      <alignment vertical="center" wrapText="1"/>
    </xf>
    <xf numFmtId="0" fontId="13" fillId="0" borderId="15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5" fillId="33" borderId="15" xfId="0" applyFont="1" applyFill="1" applyBorder="1" applyAlignment="1">
      <alignment wrapText="1"/>
    </xf>
    <xf numFmtId="49" fontId="15" fillId="33" borderId="15" xfId="0" applyNumberFormat="1" applyFont="1" applyFill="1" applyBorder="1" applyAlignment="1">
      <alignment horizontal="left" vertical="center" wrapText="1"/>
    </xf>
    <xf numFmtId="0" fontId="14" fillId="0" borderId="15" xfId="43" applyFont="1" applyFill="1" applyBorder="1" applyAlignment="1" applyProtection="1">
      <alignment wrapText="1"/>
      <protection/>
    </xf>
    <xf numFmtId="0" fontId="13" fillId="0" borderId="15" xfId="43" applyFont="1" applyFill="1" applyBorder="1" applyAlignment="1" applyProtection="1">
      <alignment wrapText="1"/>
      <protection/>
    </xf>
    <xf numFmtId="0" fontId="14" fillId="0" borderId="15" xfId="43" applyFont="1" applyFill="1" applyBorder="1" applyAlignment="1" applyProtection="1">
      <alignment horizontal="left" wrapText="1"/>
      <protection/>
    </xf>
    <xf numFmtId="164" fontId="14" fillId="0" borderId="15" xfId="0" applyNumberFormat="1" applyFont="1" applyFill="1" applyBorder="1" applyAlignment="1">
      <alignment vertical="center" wrapText="1"/>
    </xf>
    <xf numFmtId="0" fontId="13" fillId="0" borderId="15" xfId="43" applyFont="1" applyFill="1" applyBorder="1" applyAlignment="1" applyProtection="1">
      <alignment horizontal="left" wrapText="1"/>
      <protection/>
    </xf>
    <xf numFmtId="164" fontId="13" fillId="0" borderId="15" xfId="0" applyNumberFormat="1" applyFont="1" applyFill="1" applyBorder="1" applyAlignment="1">
      <alignment vertical="center" wrapText="1"/>
    </xf>
    <xf numFmtId="165" fontId="13" fillId="0" borderId="15" xfId="0" applyNumberFormat="1" applyFont="1" applyFill="1" applyBorder="1" applyAlignment="1">
      <alignment vertical="center" wrapText="1"/>
    </xf>
    <xf numFmtId="0" fontId="13" fillId="36" borderId="0" xfId="0" applyFont="1" applyFill="1" applyAlignment="1">
      <alignment wrapText="1"/>
    </xf>
    <xf numFmtId="0" fontId="15" fillId="33" borderId="15" xfId="43" applyFont="1" applyFill="1" applyBorder="1" applyAlignment="1" applyProtection="1">
      <alignment wrapText="1"/>
      <protection/>
    </xf>
    <xf numFmtId="164" fontId="15" fillId="33" borderId="15" xfId="0" applyNumberFormat="1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36" borderId="15" xfId="0" applyFont="1" applyFill="1" applyBorder="1" applyAlignment="1">
      <alignment horizontal="justify"/>
    </xf>
    <xf numFmtId="0" fontId="14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left"/>
    </xf>
    <xf numFmtId="165" fontId="14" fillId="0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/>
    </xf>
    <xf numFmtId="0" fontId="15" fillId="33" borderId="15" xfId="43" applyFont="1" applyFill="1" applyBorder="1" applyAlignment="1" applyProtection="1">
      <alignment horizontal="left" wrapText="1"/>
      <protection/>
    </xf>
    <xf numFmtId="0" fontId="14" fillId="0" borderId="15" xfId="0" applyFont="1" applyFill="1" applyBorder="1" applyAlignment="1">
      <alignment horizontal="left"/>
    </xf>
    <xf numFmtId="0" fontId="13" fillId="0" borderId="15" xfId="43" applyFont="1" applyFill="1" applyBorder="1" applyAlignment="1" applyProtection="1">
      <alignment wrapText="1" shrinkToFit="1"/>
      <protection/>
    </xf>
    <xf numFmtId="49" fontId="12" fillId="36" borderId="15" xfId="0" applyNumberFormat="1" applyFont="1" applyFill="1" applyBorder="1" applyAlignment="1">
      <alignment wrapText="1"/>
    </xf>
    <xf numFmtId="0" fontId="15" fillId="13" borderId="15" xfId="0" applyFont="1" applyFill="1" applyBorder="1" applyAlignment="1">
      <alignment wrapText="1"/>
    </xf>
    <xf numFmtId="0" fontId="15" fillId="13" borderId="15" xfId="0" applyFont="1" applyFill="1" applyBorder="1" applyAlignment="1">
      <alignment horizontal="left"/>
    </xf>
    <xf numFmtId="164" fontId="15" fillId="13" borderId="15" xfId="0" applyNumberFormat="1" applyFont="1" applyFill="1" applyBorder="1" applyAlignment="1">
      <alignment/>
    </xf>
    <xf numFmtId="0" fontId="17" fillId="0" borderId="15" xfId="0" applyFont="1" applyBorder="1" applyAlignment="1">
      <alignment wrapText="1"/>
    </xf>
    <xf numFmtId="0" fontId="18" fillId="0" borderId="15" xfId="0" applyFont="1" applyBorder="1" applyAlignment="1">
      <alignment/>
    </xf>
    <xf numFmtId="0" fontId="17" fillId="0" borderId="15" xfId="0" applyFont="1" applyFill="1" applyBorder="1" applyAlignment="1">
      <alignment/>
    </xf>
    <xf numFmtId="0" fontId="18" fillId="0" borderId="15" xfId="0" applyFont="1" applyBorder="1" applyAlignment="1">
      <alignment wrapText="1"/>
    </xf>
    <xf numFmtId="0" fontId="18" fillId="0" borderId="15" xfId="0" applyFont="1" applyFill="1" applyBorder="1" applyAlignment="1">
      <alignment/>
    </xf>
    <xf numFmtId="165" fontId="18" fillId="0" borderId="15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 horizontal="left" vertical="center" wrapText="1"/>
    </xf>
    <xf numFmtId="164" fontId="14" fillId="0" borderId="15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165" fontId="13" fillId="0" borderId="15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49" fontId="15" fillId="33" borderId="13" xfId="0" applyNumberFormat="1" applyFont="1" applyFill="1" applyBorder="1" applyAlignment="1">
      <alignment horizontal="left" vertical="center" wrapText="1"/>
    </xf>
    <xf numFmtId="49" fontId="15" fillId="33" borderId="14" xfId="0" applyNumberFormat="1" applyFont="1" applyFill="1" applyBorder="1" applyAlignment="1">
      <alignment horizontal="left" vertical="center" wrapText="1"/>
    </xf>
    <xf numFmtId="0" fontId="15" fillId="13" borderId="15" xfId="0" applyFont="1" applyFill="1" applyBorder="1" applyAlignment="1">
      <alignment horizontal="left"/>
    </xf>
    <xf numFmtId="164" fontId="15" fillId="33" borderId="15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_Бюджет 2017-2019гг" xfId="54"/>
    <cellStyle name="Обычный_функц.стр-ра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761820E322DA1BBA42282C9440EEF08E6CC43400635U6VA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hyperlink" Target="consultantplus://offline/ref=C6EF3AE28B6C46D1117CBBA251A07B11C6C7C5768D6761820E322DA1BBA42282C9440EEF08E6CC43400136U6VDM" TargetMode="External" /><Relationship Id="rId5" Type="http://schemas.openxmlformats.org/officeDocument/2006/relationships/hyperlink" Target="consultantplus://offline/ref=9C8C6091F07A6736C14182A29006343D5BBD7494BF22787139B89C820162E1855B84266ADC28F806D5AC82M8c2N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GridLines="0" tabSelected="1" zoomScalePageLayoutView="0" workbookViewId="0" topLeftCell="A1">
      <selection activeCell="D12" sqref="D12"/>
    </sheetView>
  </sheetViews>
  <sheetFormatPr defaultColWidth="9.140625" defaultRowHeight="15"/>
  <cols>
    <col min="1" max="1" width="56.00390625" style="0" customWidth="1"/>
    <col min="2" max="2" width="17.00390625" style="0" customWidth="1"/>
    <col min="3" max="4" width="16.421875" style="0" customWidth="1"/>
    <col min="5" max="5" width="11.28125" style="0" hidden="1" customWidth="1"/>
    <col min="6" max="6" width="9.57421875" style="0" hidden="1" customWidth="1"/>
    <col min="7" max="7" width="10.57421875" style="0" hidden="1" customWidth="1"/>
    <col min="8" max="8" width="9.28125" style="0" hidden="1" customWidth="1"/>
    <col min="9" max="9" width="9.57421875" style="0" hidden="1" customWidth="1"/>
    <col min="10" max="10" width="16.57421875" style="0" customWidth="1"/>
  </cols>
  <sheetData>
    <row r="1" ht="15">
      <c r="A1" s="1"/>
    </row>
    <row r="2" spans="1:5" ht="18.75" customHeight="1">
      <c r="A2" s="97" t="s">
        <v>0</v>
      </c>
      <c r="B2" s="97"/>
      <c r="C2" s="97"/>
      <c r="D2" s="97"/>
      <c r="E2" s="97"/>
    </row>
    <row r="3" spans="1:5" ht="48.75" customHeight="1">
      <c r="A3" s="98" t="s">
        <v>1</v>
      </c>
      <c r="B3" s="98"/>
      <c r="C3" s="98"/>
      <c r="D3" s="98"/>
      <c r="E3" s="98"/>
    </row>
    <row r="4" spans="1:10" ht="15" customHeight="1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.75" thickBo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46.5" customHeight="1" thickBot="1">
      <c r="A6" s="2" t="s">
        <v>3</v>
      </c>
      <c r="B6" s="3" t="s">
        <v>4</v>
      </c>
      <c r="C6" s="4" t="s">
        <v>5</v>
      </c>
      <c r="D6" s="4" t="s">
        <v>6</v>
      </c>
      <c r="J6" s="5" t="s">
        <v>7</v>
      </c>
    </row>
    <row r="7" spans="1:10" ht="15.75" thickBot="1">
      <c r="A7" s="6">
        <v>1</v>
      </c>
      <c r="B7" s="7">
        <v>2</v>
      </c>
      <c r="C7" s="8">
        <v>3</v>
      </c>
      <c r="D7" s="8">
        <v>3</v>
      </c>
      <c r="J7" s="9">
        <v>5</v>
      </c>
    </row>
    <row r="8" spans="1:10" ht="15.75">
      <c r="A8" s="10" t="s">
        <v>8</v>
      </c>
      <c r="B8" s="11"/>
      <c r="C8" s="12">
        <f>C9+C17+C39+C50+C53+C58+C69+C77+C80+C83+C89+C96+C102+C111+C116+C120+C127</f>
        <v>355650.526</v>
      </c>
      <c r="D8" s="12">
        <f>D9+D17+D39+D50+D53+D58+D69+D77+D80+D83+D89+D96+D102+D111+D116+D120+D127</f>
        <v>348891.68399999995</v>
      </c>
      <c r="E8" s="13"/>
      <c r="F8" s="13"/>
      <c r="G8" s="13"/>
      <c r="H8" s="13"/>
      <c r="I8" s="13"/>
      <c r="J8" s="14">
        <f>ROUND(D8/C8*100,1)</f>
        <v>98.1</v>
      </c>
    </row>
    <row r="9" spans="1:10" ht="27.75">
      <c r="A9" s="15" t="s">
        <v>9</v>
      </c>
      <c r="B9" s="16" t="s">
        <v>10</v>
      </c>
      <c r="C9" s="17">
        <f>SUM(C10,C13,C15)</f>
        <v>30070.046000000002</v>
      </c>
      <c r="D9" s="17">
        <f>SUM(D10,D13,D15)</f>
        <v>29887.756999999998</v>
      </c>
      <c r="E9" s="13"/>
      <c r="F9" s="13"/>
      <c r="G9" s="13"/>
      <c r="H9" s="13"/>
      <c r="I9" s="13"/>
      <c r="J9" s="14">
        <f aca="true" t="shared" si="0" ref="J9:J72">ROUND(D9/C9*100,1)</f>
        <v>99.4</v>
      </c>
    </row>
    <row r="10" spans="1:10" ht="27.75">
      <c r="A10" s="18" t="s">
        <v>11</v>
      </c>
      <c r="B10" s="19" t="s">
        <v>12</v>
      </c>
      <c r="C10" s="20">
        <f>SUM(C11:C12)</f>
        <v>1629.217</v>
      </c>
      <c r="D10" s="20">
        <f>SUM(D11:D12)</f>
        <v>1629.217</v>
      </c>
      <c r="E10" s="13"/>
      <c r="F10" s="13"/>
      <c r="G10" s="13"/>
      <c r="H10" s="13"/>
      <c r="I10" s="13"/>
      <c r="J10" s="14">
        <f t="shared" si="0"/>
        <v>100</v>
      </c>
    </row>
    <row r="11" spans="1:10" s="25" customFormat="1" ht="41.25" hidden="1">
      <c r="A11" s="21" t="s">
        <v>13</v>
      </c>
      <c r="B11" s="22" t="s">
        <v>14</v>
      </c>
      <c r="C11" s="23"/>
      <c r="D11" s="23"/>
      <c r="E11" s="24"/>
      <c r="F11" s="24"/>
      <c r="G11" s="24"/>
      <c r="H11" s="24"/>
      <c r="I11" s="24"/>
      <c r="J11" s="14" t="e">
        <f t="shared" si="0"/>
        <v>#DIV/0!</v>
      </c>
    </row>
    <row r="12" spans="1:10" ht="31.5" customHeight="1">
      <c r="A12" s="26" t="s">
        <v>15</v>
      </c>
      <c r="B12" s="27" t="s">
        <v>16</v>
      </c>
      <c r="C12" s="28">
        <v>1629.217</v>
      </c>
      <c r="D12" s="28">
        <v>1629.217</v>
      </c>
      <c r="E12" s="13"/>
      <c r="F12" s="13"/>
      <c r="G12" s="13"/>
      <c r="H12" s="13"/>
      <c r="I12" s="13"/>
      <c r="J12" s="14">
        <f t="shared" si="0"/>
        <v>100</v>
      </c>
    </row>
    <row r="13" spans="1:10" ht="27" customHeight="1">
      <c r="A13" s="29" t="s">
        <v>17</v>
      </c>
      <c r="B13" s="30" t="s">
        <v>18</v>
      </c>
      <c r="C13" s="31">
        <f>SUM(C14)</f>
        <v>12347.07</v>
      </c>
      <c r="D13" s="31">
        <f>SUM(D14)</f>
        <v>12277.696</v>
      </c>
      <c r="E13" s="13"/>
      <c r="F13" s="13"/>
      <c r="G13" s="13"/>
      <c r="H13" s="13"/>
      <c r="I13" s="13"/>
      <c r="J13" s="14">
        <f t="shared" si="0"/>
        <v>99.4</v>
      </c>
    </row>
    <row r="14" spans="1:10" ht="41.25">
      <c r="A14" s="32" t="s">
        <v>19</v>
      </c>
      <c r="B14" s="27" t="s">
        <v>20</v>
      </c>
      <c r="C14" s="28">
        <v>12347.07</v>
      </c>
      <c r="D14" s="28">
        <v>12277.696</v>
      </c>
      <c r="E14" s="13"/>
      <c r="F14" s="13"/>
      <c r="G14" s="13"/>
      <c r="H14" s="13"/>
      <c r="I14" s="13"/>
      <c r="J14" s="14">
        <f t="shared" si="0"/>
        <v>99.4</v>
      </c>
    </row>
    <row r="15" spans="1:10" ht="22.5" customHeight="1">
      <c r="A15" s="29" t="s">
        <v>21</v>
      </c>
      <c r="B15" s="30" t="s">
        <v>22</v>
      </c>
      <c r="C15" s="31">
        <f>SUM(C16)</f>
        <v>16093.759</v>
      </c>
      <c r="D15" s="31">
        <f>SUM(D16)</f>
        <v>15980.844</v>
      </c>
      <c r="E15" s="13"/>
      <c r="F15" s="13"/>
      <c r="G15" s="13"/>
      <c r="H15" s="13"/>
      <c r="I15" s="13"/>
      <c r="J15" s="14">
        <f t="shared" si="0"/>
        <v>99.3</v>
      </c>
    </row>
    <row r="16" spans="1:10" ht="41.25" customHeight="1">
      <c r="A16" s="32" t="s">
        <v>23</v>
      </c>
      <c r="B16" s="27" t="s">
        <v>24</v>
      </c>
      <c r="C16" s="28">
        <v>16093.759</v>
      </c>
      <c r="D16" s="28">
        <v>15980.844</v>
      </c>
      <c r="E16" s="33">
        <v>1147.867</v>
      </c>
      <c r="F16" s="13">
        <v>50</v>
      </c>
      <c r="G16" s="13">
        <v>14782.977</v>
      </c>
      <c r="H16" s="13"/>
      <c r="I16" s="13"/>
      <c r="J16" s="14">
        <f t="shared" si="0"/>
        <v>99.3</v>
      </c>
    </row>
    <row r="17" spans="1:10" ht="41.25">
      <c r="A17" s="34" t="s">
        <v>25</v>
      </c>
      <c r="B17" s="35" t="s">
        <v>26</v>
      </c>
      <c r="C17" s="36">
        <f>C18+C21+C26+C30+C32+C34+C36</f>
        <v>24152.795</v>
      </c>
      <c r="D17" s="36">
        <f>D18+D21+D26+D30+D32+D34+D36</f>
        <v>23858.416999999998</v>
      </c>
      <c r="E17" s="13"/>
      <c r="F17" s="13"/>
      <c r="G17" s="13"/>
      <c r="H17" s="13"/>
      <c r="I17" s="13"/>
      <c r="J17" s="14">
        <f t="shared" si="0"/>
        <v>98.8</v>
      </c>
    </row>
    <row r="18" spans="1:10" ht="27.75">
      <c r="A18" s="37" t="s">
        <v>27</v>
      </c>
      <c r="B18" s="30" t="s">
        <v>28</v>
      </c>
      <c r="C18" s="38">
        <f>SUM(C19:C20)</f>
        <v>2040.8380000000002</v>
      </c>
      <c r="D18" s="38">
        <f>SUM(D19:D20)</f>
        <v>2040.664</v>
      </c>
      <c r="E18" s="13"/>
      <c r="F18" s="13"/>
      <c r="G18" s="13"/>
      <c r="H18" s="13"/>
      <c r="I18" s="13"/>
      <c r="J18" s="14">
        <f t="shared" si="0"/>
        <v>100</v>
      </c>
    </row>
    <row r="19" spans="1:10" ht="32.25" customHeight="1">
      <c r="A19" s="32" t="s">
        <v>29</v>
      </c>
      <c r="B19" s="39" t="s">
        <v>30</v>
      </c>
      <c r="C19" s="40">
        <v>198.005</v>
      </c>
      <c r="D19" s="40">
        <v>197.997</v>
      </c>
      <c r="E19" s="41">
        <v>122.9</v>
      </c>
      <c r="F19" s="13">
        <v>75.097</v>
      </c>
      <c r="G19" s="13"/>
      <c r="H19" s="13"/>
      <c r="I19" s="13"/>
      <c r="J19" s="14">
        <f t="shared" si="0"/>
        <v>100</v>
      </c>
    </row>
    <row r="20" spans="1:10" ht="27.75">
      <c r="A20" s="42" t="s">
        <v>31</v>
      </c>
      <c r="B20" s="39" t="s">
        <v>32</v>
      </c>
      <c r="C20" s="43">
        <v>1842.833</v>
      </c>
      <c r="D20" s="43">
        <v>1842.667</v>
      </c>
      <c r="E20" s="13">
        <v>1461</v>
      </c>
      <c r="F20" s="13">
        <v>381.667</v>
      </c>
      <c r="G20" s="13"/>
      <c r="H20" s="13"/>
      <c r="I20" s="13"/>
      <c r="J20" s="14">
        <f t="shared" si="0"/>
        <v>100</v>
      </c>
    </row>
    <row r="21" spans="1:10" ht="27.75">
      <c r="A21" s="37" t="s">
        <v>33</v>
      </c>
      <c r="B21" s="30" t="s">
        <v>34</v>
      </c>
      <c r="C21" s="38">
        <f>SUM(C22:C25)</f>
        <v>11984.318000000001</v>
      </c>
      <c r="D21" s="38">
        <f>SUM(D22:D25)</f>
        <v>11750.663999999999</v>
      </c>
      <c r="E21" s="13"/>
      <c r="F21" s="13"/>
      <c r="G21" s="13"/>
      <c r="H21" s="13"/>
      <c r="I21" s="13"/>
      <c r="J21" s="14">
        <f t="shared" si="0"/>
        <v>98.1</v>
      </c>
    </row>
    <row r="22" spans="1:10" ht="27.75">
      <c r="A22" s="26" t="s">
        <v>35</v>
      </c>
      <c r="B22" s="27" t="s">
        <v>36</v>
      </c>
      <c r="C22" s="43">
        <v>970.41</v>
      </c>
      <c r="D22" s="43">
        <v>970.388</v>
      </c>
      <c r="E22" s="13"/>
      <c r="F22" s="13"/>
      <c r="G22" s="13"/>
      <c r="H22" s="13"/>
      <c r="I22" s="13"/>
      <c r="J22" s="14">
        <f t="shared" si="0"/>
        <v>100</v>
      </c>
    </row>
    <row r="23" spans="1:10" ht="27.75">
      <c r="A23" s="26" t="s">
        <v>37</v>
      </c>
      <c r="B23" s="27" t="s">
        <v>38</v>
      </c>
      <c r="C23" s="43">
        <v>1753.101</v>
      </c>
      <c r="D23" s="43">
        <v>1543.603</v>
      </c>
      <c r="E23" s="13"/>
      <c r="F23" s="13"/>
      <c r="G23" s="13"/>
      <c r="H23" s="13"/>
      <c r="I23" s="13"/>
      <c r="J23" s="14">
        <f t="shared" si="0"/>
        <v>88</v>
      </c>
    </row>
    <row r="24" spans="1:10" ht="27.75">
      <c r="A24" s="26" t="s">
        <v>39</v>
      </c>
      <c r="B24" s="27" t="s">
        <v>40</v>
      </c>
      <c r="C24" s="43">
        <v>8868.804</v>
      </c>
      <c r="D24" s="43">
        <v>8863.453</v>
      </c>
      <c r="E24" s="44">
        <v>7595.056</v>
      </c>
      <c r="F24" s="13">
        <v>1268.397</v>
      </c>
      <c r="G24" s="13"/>
      <c r="H24" s="13"/>
      <c r="I24" s="13"/>
      <c r="J24" s="14">
        <f t="shared" si="0"/>
        <v>99.9</v>
      </c>
    </row>
    <row r="25" spans="1:10" ht="27.75">
      <c r="A25" s="26" t="s">
        <v>41</v>
      </c>
      <c r="B25" s="27" t="s">
        <v>42</v>
      </c>
      <c r="C25" s="43">
        <v>392.003</v>
      </c>
      <c r="D25" s="43">
        <v>373.22</v>
      </c>
      <c r="E25" s="44">
        <v>83.392</v>
      </c>
      <c r="F25" s="13">
        <v>289.828</v>
      </c>
      <c r="G25" s="13"/>
      <c r="H25" s="13"/>
      <c r="I25" s="13"/>
      <c r="J25" s="14">
        <f t="shared" si="0"/>
        <v>95.2</v>
      </c>
    </row>
    <row r="26" spans="1:10" ht="27.75">
      <c r="A26" s="37" t="s">
        <v>43</v>
      </c>
      <c r="B26" s="30" t="s">
        <v>44</v>
      </c>
      <c r="C26" s="38">
        <f>SUM(C27:C29)</f>
        <v>10012.639</v>
      </c>
      <c r="D26" s="38">
        <f>SUM(D27:D29)</f>
        <v>10012.639</v>
      </c>
      <c r="E26" s="13"/>
      <c r="F26" s="13"/>
      <c r="G26" s="13"/>
      <c r="H26" s="13"/>
      <c r="I26" s="13"/>
      <c r="J26" s="14">
        <f t="shared" si="0"/>
        <v>100</v>
      </c>
    </row>
    <row r="27" spans="1:10" ht="27.75">
      <c r="A27" s="26" t="s">
        <v>45</v>
      </c>
      <c r="B27" s="27" t="s">
        <v>46</v>
      </c>
      <c r="C27" s="43">
        <v>876.6</v>
      </c>
      <c r="D27" s="43">
        <v>876.6</v>
      </c>
      <c r="E27" s="13"/>
      <c r="F27" s="13"/>
      <c r="G27" s="13"/>
      <c r="H27" s="13"/>
      <c r="I27" s="13"/>
      <c r="J27" s="14">
        <f t="shared" si="0"/>
        <v>100</v>
      </c>
    </row>
    <row r="28" spans="1:10" ht="41.25">
      <c r="A28" s="32" t="s">
        <v>47</v>
      </c>
      <c r="B28" s="27" t="s">
        <v>48</v>
      </c>
      <c r="C28" s="43">
        <v>9111.239</v>
      </c>
      <c r="D28" s="43">
        <v>9111.239</v>
      </c>
      <c r="E28" s="13"/>
      <c r="F28" s="13"/>
      <c r="G28" s="13"/>
      <c r="H28" s="13"/>
      <c r="I28" s="13"/>
      <c r="J28" s="14">
        <f t="shared" si="0"/>
        <v>100</v>
      </c>
    </row>
    <row r="29" spans="1:10" ht="35.25" customHeight="1">
      <c r="A29" s="32" t="s">
        <v>49</v>
      </c>
      <c r="B29" s="27" t="s">
        <v>50</v>
      </c>
      <c r="C29" s="43">
        <v>24.8</v>
      </c>
      <c r="D29" s="43">
        <v>24.8</v>
      </c>
      <c r="E29" s="13"/>
      <c r="F29" s="13"/>
      <c r="G29" s="13"/>
      <c r="H29" s="13"/>
      <c r="I29" s="13"/>
      <c r="J29" s="14">
        <f t="shared" si="0"/>
        <v>100</v>
      </c>
    </row>
    <row r="30" spans="1:10" ht="41.25" hidden="1">
      <c r="A30" s="29" t="s">
        <v>51</v>
      </c>
      <c r="B30" s="30" t="s">
        <v>52</v>
      </c>
      <c r="C30" s="38">
        <f>SUM(C31)</f>
        <v>0</v>
      </c>
      <c r="D30" s="38">
        <f>SUM(D31)</f>
        <v>0</v>
      </c>
      <c r="E30" s="13"/>
      <c r="F30" s="13"/>
      <c r="G30" s="13"/>
      <c r="H30" s="13"/>
      <c r="I30" s="13"/>
      <c r="J30" s="14" t="e">
        <f t="shared" si="0"/>
        <v>#DIV/0!</v>
      </c>
    </row>
    <row r="31" spans="1:10" ht="27.75" hidden="1">
      <c r="A31" s="32" t="s">
        <v>53</v>
      </c>
      <c r="B31" s="27" t="s">
        <v>54</v>
      </c>
      <c r="C31" s="38"/>
      <c r="D31" s="38"/>
      <c r="E31" s="13"/>
      <c r="F31" s="13"/>
      <c r="G31" s="13"/>
      <c r="H31" s="13"/>
      <c r="I31" s="13"/>
      <c r="J31" s="14" t="e">
        <f t="shared" si="0"/>
        <v>#DIV/0!</v>
      </c>
    </row>
    <row r="32" spans="1:10" ht="41.25">
      <c r="A32" s="45" t="s">
        <v>51</v>
      </c>
      <c r="B32" s="30" t="s">
        <v>52</v>
      </c>
      <c r="C32" s="38">
        <f>C33</f>
        <v>40</v>
      </c>
      <c r="D32" s="38">
        <f>D33</f>
        <v>0</v>
      </c>
      <c r="E32" s="13"/>
      <c r="F32" s="13"/>
      <c r="G32" s="13"/>
      <c r="H32" s="13"/>
      <c r="I32" s="13"/>
      <c r="J32" s="14">
        <f t="shared" si="0"/>
        <v>0</v>
      </c>
    </row>
    <row r="33" spans="1:10" ht="27.75">
      <c r="A33" s="46" t="s">
        <v>53</v>
      </c>
      <c r="B33" s="47" t="s">
        <v>55</v>
      </c>
      <c r="C33" s="43">
        <v>40</v>
      </c>
      <c r="D33" s="43"/>
      <c r="E33" s="13"/>
      <c r="F33" s="13"/>
      <c r="G33" s="13"/>
      <c r="H33" s="13"/>
      <c r="I33" s="13"/>
      <c r="J33" s="14">
        <f t="shared" si="0"/>
        <v>0</v>
      </c>
    </row>
    <row r="34" spans="1:10" ht="54.75">
      <c r="A34" s="48" t="s">
        <v>56</v>
      </c>
      <c r="B34" s="47" t="s">
        <v>57</v>
      </c>
      <c r="C34" s="38">
        <f>C35</f>
        <v>20</v>
      </c>
      <c r="D34" s="38">
        <f>D35</f>
        <v>0</v>
      </c>
      <c r="E34" s="13"/>
      <c r="F34" s="13"/>
      <c r="G34" s="13"/>
      <c r="H34" s="13"/>
      <c r="I34" s="13"/>
      <c r="J34" s="14">
        <f t="shared" si="0"/>
        <v>0</v>
      </c>
    </row>
    <row r="35" spans="1:10" ht="45" customHeight="1">
      <c r="A35" s="46" t="s">
        <v>58</v>
      </c>
      <c r="B35" s="47" t="s">
        <v>59</v>
      </c>
      <c r="C35" s="43">
        <v>20</v>
      </c>
      <c r="D35" s="43"/>
      <c r="E35" s="13"/>
      <c r="F35" s="13"/>
      <c r="G35" s="13"/>
      <c r="H35" s="13"/>
      <c r="I35" s="13"/>
      <c r="J35" s="14">
        <f t="shared" si="0"/>
        <v>0</v>
      </c>
    </row>
    <row r="36" spans="1:10" ht="90.75" customHeight="1">
      <c r="A36" s="49" t="s">
        <v>60</v>
      </c>
      <c r="B36" s="47" t="s">
        <v>61</v>
      </c>
      <c r="C36" s="38">
        <f>C37+C38</f>
        <v>55</v>
      </c>
      <c r="D36" s="38">
        <f>D37+D38</f>
        <v>54.45</v>
      </c>
      <c r="E36" s="13"/>
      <c r="F36" s="13"/>
      <c r="G36" s="13"/>
      <c r="H36" s="13"/>
      <c r="I36" s="13"/>
      <c r="J36" s="14">
        <f t="shared" si="0"/>
        <v>99</v>
      </c>
    </row>
    <row r="37" spans="1:10" ht="60" customHeight="1">
      <c r="A37" s="50" t="s">
        <v>62</v>
      </c>
      <c r="B37" s="47" t="s">
        <v>63</v>
      </c>
      <c r="C37" s="43">
        <v>35</v>
      </c>
      <c r="D37" s="43">
        <v>35</v>
      </c>
      <c r="E37" s="13"/>
      <c r="F37" s="13"/>
      <c r="G37" s="13"/>
      <c r="H37" s="13"/>
      <c r="I37" s="13"/>
      <c r="J37" s="14">
        <f t="shared" si="0"/>
        <v>100</v>
      </c>
    </row>
    <row r="38" spans="1:10" ht="39.75" customHeight="1">
      <c r="A38" s="50" t="s">
        <v>64</v>
      </c>
      <c r="B38" s="51" t="s">
        <v>65</v>
      </c>
      <c r="C38" s="43">
        <v>20</v>
      </c>
      <c r="D38" s="43">
        <v>19.45</v>
      </c>
      <c r="E38" s="13"/>
      <c r="F38" s="13"/>
      <c r="G38" s="13"/>
      <c r="H38" s="13"/>
      <c r="I38" s="13"/>
      <c r="J38" s="14">
        <f t="shared" si="0"/>
        <v>97.3</v>
      </c>
    </row>
    <row r="39" spans="1:10" ht="30.75" customHeight="1">
      <c r="A39" s="52" t="s">
        <v>66</v>
      </c>
      <c r="B39" s="35" t="s">
        <v>67</v>
      </c>
      <c r="C39" s="36">
        <f>C40+C43+C48</f>
        <v>258919.781</v>
      </c>
      <c r="D39" s="36">
        <f>D40+D43+D48</f>
        <v>252997.69400000002</v>
      </c>
      <c r="E39" s="13"/>
      <c r="F39" s="13"/>
      <c r="G39" s="13"/>
      <c r="H39" s="13"/>
      <c r="I39" s="13"/>
      <c r="J39" s="14">
        <f t="shared" si="0"/>
        <v>97.7</v>
      </c>
    </row>
    <row r="40" spans="1:10" ht="35.25" customHeight="1">
      <c r="A40" s="29" t="s">
        <v>68</v>
      </c>
      <c r="B40" s="30" t="s">
        <v>69</v>
      </c>
      <c r="C40" s="38">
        <f>SUM(C41:C42)</f>
        <v>17869.655</v>
      </c>
      <c r="D40" s="38">
        <f>SUM(D41:D42)</f>
        <v>14073.721</v>
      </c>
      <c r="E40" s="13"/>
      <c r="F40" s="13"/>
      <c r="G40" s="13"/>
      <c r="H40" s="13"/>
      <c r="I40" s="13"/>
      <c r="J40" s="14">
        <f t="shared" si="0"/>
        <v>78.8</v>
      </c>
    </row>
    <row r="41" spans="1:10" ht="39" customHeight="1">
      <c r="A41" s="32" t="s">
        <v>70</v>
      </c>
      <c r="B41" s="27" t="s">
        <v>71</v>
      </c>
      <c r="C41" s="43">
        <v>1633.284</v>
      </c>
      <c r="D41" s="43">
        <v>1619.069</v>
      </c>
      <c r="E41" s="44">
        <v>97.862</v>
      </c>
      <c r="F41" s="13">
        <v>1521.207</v>
      </c>
      <c r="G41" s="13"/>
      <c r="H41" s="13"/>
      <c r="I41" s="13"/>
      <c r="J41" s="14">
        <f t="shared" si="0"/>
        <v>99.1</v>
      </c>
    </row>
    <row r="42" spans="1:10" ht="33" customHeight="1">
      <c r="A42" s="32" t="s">
        <v>72</v>
      </c>
      <c r="B42" s="27" t="s">
        <v>73</v>
      </c>
      <c r="C42" s="43">
        <v>16236.371</v>
      </c>
      <c r="D42" s="43">
        <v>12454.652</v>
      </c>
      <c r="E42" s="13"/>
      <c r="F42" s="13"/>
      <c r="G42" s="13"/>
      <c r="H42" s="13"/>
      <c r="I42" s="13"/>
      <c r="J42" s="14">
        <f t="shared" si="0"/>
        <v>76.7</v>
      </c>
    </row>
    <row r="43" spans="1:10" ht="27.75">
      <c r="A43" s="29" t="s">
        <v>74</v>
      </c>
      <c r="B43" s="30" t="s">
        <v>75</v>
      </c>
      <c r="C43" s="38">
        <f>SUM(C44:C47)</f>
        <v>229530.677</v>
      </c>
      <c r="D43" s="38">
        <f>SUM(D44:D47)</f>
        <v>227461.51600000003</v>
      </c>
      <c r="E43" s="13"/>
      <c r="F43" s="13"/>
      <c r="G43" s="13"/>
      <c r="H43" s="13"/>
      <c r="I43" s="13"/>
      <c r="J43" s="14">
        <f t="shared" si="0"/>
        <v>99.1</v>
      </c>
    </row>
    <row r="44" spans="1:10" ht="27.75">
      <c r="A44" s="42" t="s">
        <v>76</v>
      </c>
      <c r="B44" s="27" t="s">
        <v>77</v>
      </c>
      <c r="C44" s="43">
        <v>224379.248</v>
      </c>
      <c r="D44" s="43">
        <v>222494.602</v>
      </c>
      <c r="E44" s="44">
        <v>21611.401</v>
      </c>
      <c r="F44" s="13">
        <v>24574.339</v>
      </c>
      <c r="G44" s="13">
        <v>157460.881</v>
      </c>
      <c r="H44" s="13">
        <v>1133.48</v>
      </c>
      <c r="I44" s="13">
        <v>17714.501</v>
      </c>
      <c r="J44" s="14">
        <f t="shared" si="0"/>
        <v>99.2</v>
      </c>
    </row>
    <row r="45" spans="1:10" ht="27.75">
      <c r="A45" s="42" t="s">
        <v>78</v>
      </c>
      <c r="B45" s="27" t="s">
        <v>79</v>
      </c>
      <c r="C45" s="43">
        <v>1013.773</v>
      </c>
      <c r="D45" s="43">
        <v>882.257</v>
      </c>
      <c r="E45" s="44">
        <v>115.934</v>
      </c>
      <c r="F45" s="13">
        <v>766.323</v>
      </c>
      <c r="G45" s="13"/>
      <c r="H45" s="13"/>
      <c r="I45" s="13"/>
      <c r="J45" s="14">
        <f t="shared" si="0"/>
        <v>87</v>
      </c>
    </row>
    <row r="46" spans="1:10" ht="33.75" customHeight="1">
      <c r="A46" s="32" t="s">
        <v>80</v>
      </c>
      <c r="B46" s="27" t="s">
        <v>81</v>
      </c>
      <c r="C46" s="43">
        <v>2217.513</v>
      </c>
      <c r="D46" s="43">
        <v>2164.514</v>
      </c>
      <c r="E46" s="44">
        <v>94.393</v>
      </c>
      <c r="F46" s="13">
        <v>2070.121</v>
      </c>
      <c r="G46" s="13"/>
      <c r="H46" s="13"/>
      <c r="I46" s="13"/>
      <c r="J46" s="14">
        <f t="shared" si="0"/>
        <v>97.6</v>
      </c>
    </row>
    <row r="47" spans="1:10" ht="59.25" customHeight="1">
      <c r="A47" s="42" t="s">
        <v>82</v>
      </c>
      <c r="B47" s="27" t="s">
        <v>83</v>
      </c>
      <c r="C47" s="43">
        <v>1920.143</v>
      </c>
      <c r="D47" s="43">
        <v>1920.143</v>
      </c>
      <c r="E47" s="13"/>
      <c r="F47" s="13"/>
      <c r="G47" s="13"/>
      <c r="H47" s="13"/>
      <c r="I47" s="13"/>
      <c r="J47" s="14">
        <f t="shared" si="0"/>
        <v>100</v>
      </c>
    </row>
    <row r="48" spans="1:10" ht="36.75" customHeight="1">
      <c r="A48" s="29" t="s">
        <v>84</v>
      </c>
      <c r="B48" s="30" t="s">
        <v>85</v>
      </c>
      <c r="C48" s="38">
        <f>SUM(C49)</f>
        <v>11519.449</v>
      </c>
      <c r="D48" s="38">
        <f>SUM(D49)</f>
        <v>11462.457</v>
      </c>
      <c r="E48" s="13"/>
      <c r="F48" s="13"/>
      <c r="G48" s="13"/>
      <c r="H48" s="13"/>
      <c r="I48" s="13"/>
      <c r="J48" s="14">
        <f t="shared" si="0"/>
        <v>99.5</v>
      </c>
    </row>
    <row r="49" spans="1:10" ht="41.25">
      <c r="A49" s="32" t="s">
        <v>86</v>
      </c>
      <c r="B49" s="27" t="s">
        <v>87</v>
      </c>
      <c r="C49" s="43">
        <v>11519.449</v>
      </c>
      <c r="D49" s="43">
        <v>11462.457</v>
      </c>
      <c r="E49" s="13"/>
      <c r="F49" s="13"/>
      <c r="G49" s="13"/>
      <c r="H49" s="13"/>
      <c r="I49" s="13"/>
      <c r="J49" s="14">
        <f t="shared" si="0"/>
        <v>99.5</v>
      </c>
    </row>
    <row r="50" spans="1:10" ht="47.25" customHeight="1">
      <c r="A50" s="53" t="s">
        <v>88</v>
      </c>
      <c r="B50" s="35" t="s">
        <v>89</v>
      </c>
      <c r="C50" s="36">
        <f>C51</f>
        <v>627.3</v>
      </c>
      <c r="D50" s="36">
        <f>D51</f>
        <v>624.413</v>
      </c>
      <c r="E50" s="13"/>
      <c r="F50" s="13"/>
      <c r="G50" s="13"/>
      <c r="H50" s="13"/>
      <c r="I50" s="13"/>
      <c r="J50" s="14">
        <f t="shared" si="0"/>
        <v>99.5</v>
      </c>
    </row>
    <row r="51" spans="1:10" ht="29.25" customHeight="1">
      <c r="A51" s="54" t="s">
        <v>90</v>
      </c>
      <c r="B51" s="27" t="s">
        <v>91</v>
      </c>
      <c r="C51" s="38">
        <f>SUM(C52)</f>
        <v>627.3</v>
      </c>
      <c r="D51" s="38">
        <f>SUM(D52)</f>
        <v>624.413</v>
      </c>
      <c r="E51" s="13"/>
      <c r="F51" s="13"/>
      <c r="G51" s="13"/>
      <c r="H51" s="13"/>
      <c r="I51" s="13"/>
      <c r="J51" s="14">
        <f t="shared" si="0"/>
        <v>99.5</v>
      </c>
    </row>
    <row r="52" spans="1:10" ht="45" customHeight="1">
      <c r="A52" s="55" t="s">
        <v>92</v>
      </c>
      <c r="B52" s="27" t="s">
        <v>93</v>
      </c>
      <c r="C52" s="43">
        <v>627.3</v>
      </c>
      <c r="D52" s="43">
        <v>624.413</v>
      </c>
      <c r="E52" s="44">
        <v>62.615</v>
      </c>
      <c r="F52" s="13">
        <v>40</v>
      </c>
      <c r="G52" s="13">
        <v>334.5</v>
      </c>
      <c r="H52" s="13">
        <v>44.5</v>
      </c>
      <c r="I52" s="13">
        <v>142.798</v>
      </c>
      <c r="J52" s="14">
        <f t="shared" si="0"/>
        <v>99.5</v>
      </c>
    </row>
    <row r="53" spans="1:10" ht="43.5" customHeight="1">
      <c r="A53" s="52" t="s">
        <v>94</v>
      </c>
      <c r="B53" s="35" t="s">
        <v>95</v>
      </c>
      <c r="C53" s="36">
        <f>SUM(C54)</f>
        <v>1606.999</v>
      </c>
      <c r="D53" s="36">
        <f>SUM(D54)</f>
        <v>1599.519</v>
      </c>
      <c r="E53" s="13"/>
      <c r="F53" s="13"/>
      <c r="G53" s="13"/>
      <c r="H53" s="13"/>
      <c r="I53" s="13"/>
      <c r="J53" s="14">
        <f t="shared" si="0"/>
        <v>99.5</v>
      </c>
    </row>
    <row r="54" spans="1:10" ht="33" customHeight="1">
      <c r="A54" s="56" t="s">
        <v>96</v>
      </c>
      <c r="B54" s="30" t="s">
        <v>97</v>
      </c>
      <c r="C54" s="57">
        <f>SUM(C55:C57)</f>
        <v>1606.999</v>
      </c>
      <c r="D54" s="57">
        <f>SUM(D55:D57)</f>
        <v>1599.519</v>
      </c>
      <c r="E54" s="13"/>
      <c r="F54" s="13"/>
      <c r="G54" s="13"/>
      <c r="H54" s="13"/>
      <c r="I54" s="13"/>
      <c r="J54" s="14">
        <f t="shared" si="0"/>
        <v>99.5</v>
      </c>
    </row>
    <row r="55" spans="1:10" ht="18.75" customHeight="1">
      <c r="A55" s="58" t="s">
        <v>98</v>
      </c>
      <c r="B55" s="27" t="s">
        <v>99</v>
      </c>
      <c r="C55" s="59">
        <v>1318.799</v>
      </c>
      <c r="D55" s="59">
        <v>1311.319</v>
      </c>
      <c r="E55" s="60">
        <v>94.8</v>
      </c>
      <c r="F55" s="13">
        <v>1082.199</v>
      </c>
      <c r="G55" s="13">
        <v>134.32</v>
      </c>
      <c r="H55" s="13"/>
      <c r="I55" s="13"/>
      <c r="J55" s="14">
        <f t="shared" si="0"/>
        <v>99.4</v>
      </c>
    </row>
    <row r="56" spans="1:10" ht="34.5" customHeight="1">
      <c r="A56" s="61" t="s">
        <v>100</v>
      </c>
      <c r="B56" s="27" t="s">
        <v>101</v>
      </c>
      <c r="C56" s="59">
        <v>88.2</v>
      </c>
      <c r="D56" s="59">
        <v>88.2</v>
      </c>
      <c r="E56" s="13"/>
      <c r="F56" s="13"/>
      <c r="G56" s="13"/>
      <c r="H56" s="13"/>
      <c r="I56" s="13"/>
      <c r="J56" s="14">
        <f t="shared" si="0"/>
        <v>100</v>
      </c>
    </row>
    <row r="57" spans="1:10" ht="41.25" customHeight="1">
      <c r="A57" s="58" t="s">
        <v>102</v>
      </c>
      <c r="B57" s="27" t="s">
        <v>103</v>
      </c>
      <c r="C57" s="59">
        <v>200</v>
      </c>
      <c r="D57" s="59">
        <v>200</v>
      </c>
      <c r="E57" s="13"/>
      <c r="F57" s="13"/>
      <c r="G57" s="13"/>
      <c r="H57" s="13"/>
      <c r="I57" s="13"/>
      <c r="J57" s="14">
        <f t="shared" si="0"/>
        <v>100</v>
      </c>
    </row>
    <row r="58" spans="1:10" ht="64.5" customHeight="1">
      <c r="A58" s="62" t="s">
        <v>104</v>
      </c>
      <c r="B58" s="35" t="s">
        <v>105</v>
      </c>
      <c r="C58" s="63">
        <f>SUM(C59,C66)</f>
        <v>1002.565</v>
      </c>
      <c r="D58" s="63">
        <f>SUM(D59,D66)</f>
        <v>1002.565</v>
      </c>
      <c r="E58" s="13"/>
      <c r="F58" s="13"/>
      <c r="G58" s="13"/>
      <c r="H58" s="13"/>
      <c r="I58" s="13"/>
      <c r="J58" s="14">
        <f t="shared" si="0"/>
        <v>100</v>
      </c>
    </row>
    <row r="59" spans="1:10" ht="54.75">
      <c r="A59" s="54" t="s">
        <v>106</v>
      </c>
      <c r="B59" s="30" t="s">
        <v>107</v>
      </c>
      <c r="C59" s="57">
        <f>SUM(C60:C65)</f>
        <v>1002.565</v>
      </c>
      <c r="D59" s="57">
        <f>SUM(D60:D65)</f>
        <v>1002.565</v>
      </c>
      <c r="E59" s="13"/>
      <c r="F59" s="13"/>
      <c r="G59" s="13"/>
      <c r="H59" s="13"/>
      <c r="I59" s="13"/>
      <c r="J59" s="14">
        <f t="shared" si="0"/>
        <v>100</v>
      </c>
    </row>
    <row r="60" spans="1:10" ht="15.75" hidden="1">
      <c r="A60" s="32"/>
      <c r="B60" s="27" t="s">
        <v>108</v>
      </c>
      <c r="C60" s="59"/>
      <c r="D60" s="59"/>
      <c r="E60" s="13"/>
      <c r="F60" s="13"/>
      <c r="G60" s="13"/>
      <c r="H60" s="13"/>
      <c r="I60" s="13"/>
      <c r="J60" s="14" t="e">
        <f t="shared" si="0"/>
        <v>#DIV/0!</v>
      </c>
    </row>
    <row r="61" spans="1:10" ht="55.5" customHeight="1" hidden="1">
      <c r="A61" s="42" t="s">
        <v>109</v>
      </c>
      <c r="B61" s="27" t="s">
        <v>110</v>
      </c>
      <c r="C61" s="59"/>
      <c r="D61" s="59"/>
      <c r="E61" s="13"/>
      <c r="F61" s="13"/>
      <c r="G61" s="13"/>
      <c r="H61" s="13"/>
      <c r="I61" s="13"/>
      <c r="J61" s="14" t="e">
        <f t="shared" si="0"/>
        <v>#DIV/0!</v>
      </c>
    </row>
    <row r="62" spans="1:10" ht="43.5" customHeight="1" hidden="1">
      <c r="A62" s="42" t="s">
        <v>111</v>
      </c>
      <c r="B62" s="64" t="s">
        <v>112</v>
      </c>
      <c r="C62" s="59"/>
      <c r="D62" s="59"/>
      <c r="E62" s="13"/>
      <c r="F62" s="13"/>
      <c r="G62" s="13"/>
      <c r="H62" s="13"/>
      <c r="I62" s="13"/>
      <c r="J62" s="14" t="e">
        <f t="shared" si="0"/>
        <v>#DIV/0!</v>
      </c>
    </row>
    <row r="63" spans="1:10" ht="27" customHeight="1">
      <c r="A63" s="65" t="s">
        <v>113</v>
      </c>
      <c r="B63" s="27" t="s">
        <v>110</v>
      </c>
      <c r="C63" s="59">
        <v>340.2</v>
      </c>
      <c r="D63" s="59">
        <v>340.2</v>
      </c>
      <c r="E63" s="13"/>
      <c r="F63" s="13"/>
      <c r="G63" s="13"/>
      <c r="H63" s="13"/>
      <c r="I63" s="13"/>
      <c r="J63" s="14">
        <f t="shared" si="0"/>
        <v>100</v>
      </c>
    </row>
    <row r="64" spans="1:10" ht="53.25" customHeight="1">
      <c r="A64" s="66" t="s">
        <v>114</v>
      </c>
      <c r="B64" s="27" t="s">
        <v>115</v>
      </c>
      <c r="C64" s="59">
        <v>662.365</v>
      </c>
      <c r="D64" s="59">
        <v>662.365</v>
      </c>
      <c r="E64" s="60">
        <v>463.654</v>
      </c>
      <c r="F64" s="13">
        <v>198.711</v>
      </c>
      <c r="G64" s="13"/>
      <c r="H64" s="13"/>
      <c r="I64" s="13"/>
      <c r="J64" s="14">
        <f t="shared" si="0"/>
        <v>100</v>
      </c>
    </row>
    <row r="65" spans="1:10" ht="33.75" customHeight="1" hidden="1">
      <c r="A65" s="32"/>
      <c r="B65" s="27"/>
      <c r="C65" s="59"/>
      <c r="D65" s="59"/>
      <c r="E65" s="13"/>
      <c r="F65" s="13"/>
      <c r="G65" s="13"/>
      <c r="H65" s="13"/>
      <c r="I65" s="13"/>
      <c r="J65" s="14" t="e">
        <f t="shared" si="0"/>
        <v>#DIV/0!</v>
      </c>
    </row>
    <row r="66" spans="1:10" ht="54.75" customHeight="1" hidden="1">
      <c r="A66" s="54" t="s">
        <v>116</v>
      </c>
      <c r="B66" s="30" t="s">
        <v>117</v>
      </c>
      <c r="C66" s="57">
        <f>SUM(C67:C68)</f>
        <v>0</v>
      </c>
      <c r="D66" s="57">
        <f>SUM(D67:D68)</f>
        <v>0</v>
      </c>
      <c r="E66" s="13"/>
      <c r="F66" s="13"/>
      <c r="G66" s="13"/>
      <c r="H66" s="13"/>
      <c r="I66" s="13"/>
      <c r="J66" s="14" t="e">
        <f t="shared" si="0"/>
        <v>#DIV/0!</v>
      </c>
    </row>
    <row r="67" spans="1:10" ht="47.25" customHeight="1" hidden="1">
      <c r="A67" s="32" t="s">
        <v>118</v>
      </c>
      <c r="B67" s="27" t="s">
        <v>119</v>
      </c>
      <c r="C67" s="57"/>
      <c r="D67" s="57"/>
      <c r="E67" s="13"/>
      <c r="F67" s="13"/>
      <c r="G67" s="13"/>
      <c r="H67" s="13"/>
      <c r="I67" s="13"/>
      <c r="J67" s="14" t="e">
        <f t="shared" si="0"/>
        <v>#DIV/0!</v>
      </c>
    </row>
    <row r="68" spans="1:10" ht="41.25" hidden="1">
      <c r="A68" s="55" t="s">
        <v>120</v>
      </c>
      <c r="B68" s="27" t="s">
        <v>121</v>
      </c>
      <c r="C68" s="57"/>
      <c r="D68" s="57"/>
      <c r="E68" s="13"/>
      <c r="F68" s="13"/>
      <c r="G68" s="13"/>
      <c r="H68" s="13"/>
      <c r="I68" s="13"/>
      <c r="J68" s="14" t="e">
        <f t="shared" si="0"/>
        <v>#DIV/0!</v>
      </c>
    </row>
    <row r="69" spans="1:10" ht="81.75" customHeight="1">
      <c r="A69" s="34" t="s">
        <v>122</v>
      </c>
      <c r="B69" s="35" t="s">
        <v>123</v>
      </c>
      <c r="C69" s="36">
        <f>SUM(C70,C72,C75)</f>
        <v>7528.3550000000005</v>
      </c>
      <c r="D69" s="36">
        <f>SUM(D70,D72,D75)</f>
        <v>7527.131</v>
      </c>
      <c r="E69" s="13"/>
      <c r="F69" s="13"/>
      <c r="G69" s="13"/>
      <c r="H69" s="13"/>
      <c r="I69" s="13"/>
      <c r="J69" s="14">
        <f t="shared" si="0"/>
        <v>100</v>
      </c>
    </row>
    <row r="70" spans="1:10" ht="41.25">
      <c r="A70" s="37" t="s">
        <v>124</v>
      </c>
      <c r="B70" s="30" t="s">
        <v>125</v>
      </c>
      <c r="C70" s="38">
        <f>SUM(C71)</f>
        <v>219.1</v>
      </c>
      <c r="D70" s="38">
        <f>SUM(D71)</f>
        <v>219.042</v>
      </c>
      <c r="E70" s="13"/>
      <c r="F70" s="13"/>
      <c r="G70" s="13"/>
      <c r="H70" s="13"/>
      <c r="I70" s="13"/>
      <c r="J70" s="14">
        <f t="shared" si="0"/>
        <v>100</v>
      </c>
    </row>
    <row r="71" spans="1:10" ht="28.5" customHeight="1">
      <c r="A71" s="26" t="s">
        <v>126</v>
      </c>
      <c r="B71" s="27" t="s">
        <v>127</v>
      </c>
      <c r="C71" s="43">
        <v>219.1</v>
      </c>
      <c r="D71" s="43">
        <v>219.042</v>
      </c>
      <c r="E71" s="13"/>
      <c r="F71" s="13"/>
      <c r="G71" s="13"/>
      <c r="H71" s="13"/>
      <c r="I71" s="13"/>
      <c r="J71" s="14">
        <f t="shared" si="0"/>
        <v>100</v>
      </c>
    </row>
    <row r="72" spans="1:10" ht="41.25">
      <c r="A72" s="29" t="s">
        <v>128</v>
      </c>
      <c r="B72" s="67" t="s">
        <v>129</v>
      </c>
      <c r="C72" s="38">
        <f>SUM(C73+C74)</f>
        <v>6021.75</v>
      </c>
      <c r="D72" s="38">
        <f>SUM(D73+D74)</f>
        <v>6020.65</v>
      </c>
      <c r="E72" s="13"/>
      <c r="F72" s="13"/>
      <c r="G72" s="13"/>
      <c r="H72" s="13"/>
      <c r="I72" s="13"/>
      <c r="J72" s="14">
        <f t="shared" si="0"/>
        <v>100</v>
      </c>
    </row>
    <row r="73" spans="1:10" ht="41.25">
      <c r="A73" s="42" t="s">
        <v>130</v>
      </c>
      <c r="B73" s="68" t="s">
        <v>131</v>
      </c>
      <c r="C73" s="43">
        <v>596</v>
      </c>
      <c r="D73" s="43">
        <v>595.864</v>
      </c>
      <c r="E73" s="13"/>
      <c r="F73" s="13"/>
      <c r="G73" s="13"/>
      <c r="H73" s="13"/>
      <c r="I73" s="13"/>
      <c r="J73" s="14">
        <f aca="true" t="shared" si="1" ref="J73:J130">ROUND(D73/C73*100,1)</f>
        <v>100</v>
      </c>
    </row>
    <row r="74" spans="1:10" ht="45.75" customHeight="1">
      <c r="A74" s="42" t="s">
        <v>132</v>
      </c>
      <c r="B74" s="68" t="s">
        <v>133</v>
      </c>
      <c r="C74" s="43">
        <v>5425.75</v>
      </c>
      <c r="D74" s="43">
        <v>5424.786</v>
      </c>
      <c r="E74" s="44">
        <v>5000</v>
      </c>
      <c r="F74" s="13">
        <v>424.786</v>
      </c>
      <c r="G74" s="13"/>
      <c r="H74" s="13"/>
      <c r="I74" s="13"/>
      <c r="J74" s="14">
        <f t="shared" si="1"/>
        <v>100</v>
      </c>
    </row>
    <row r="75" spans="1:10" ht="27.75">
      <c r="A75" s="37" t="s">
        <v>134</v>
      </c>
      <c r="B75" s="67" t="s">
        <v>135</v>
      </c>
      <c r="C75" s="38">
        <f>SUM(C76)</f>
        <v>1287.505</v>
      </c>
      <c r="D75" s="38">
        <f>SUM(D76)</f>
        <v>1287.439</v>
      </c>
      <c r="E75" s="13"/>
      <c r="F75" s="13"/>
      <c r="G75" s="13"/>
      <c r="H75" s="13"/>
      <c r="I75" s="13"/>
      <c r="J75" s="14">
        <f t="shared" si="1"/>
        <v>100</v>
      </c>
    </row>
    <row r="76" spans="1:10" ht="41.25">
      <c r="A76" s="26" t="s">
        <v>136</v>
      </c>
      <c r="B76" s="39" t="s">
        <v>137</v>
      </c>
      <c r="C76" s="38">
        <v>1287.505</v>
      </c>
      <c r="D76" s="38">
        <v>1287.439</v>
      </c>
      <c r="E76" s="69">
        <v>449.505</v>
      </c>
      <c r="F76" s="13">
        <v>837.934</v>
      </c>
      <c r="G76" s="13"/>
      <c r="H76" s="13"/>
      <c r="I76" s="13"/>
      <c r="J76" s="14">
        <f t="shared" si="1"/>
        <v>100</v>
      </c>
    </row>
    <row r="77" spans="1:10" ht="48" customHeight="1">
      <c r="A77" s="52" t="s">
        <v>138</v>
      </c>
      <c r="B77" s="35" t="s">
        <v>139</v>
      </c>
      <c r="C77" s="36">
        <f>SUM(C78)</f>
        <v>30</v>
      </c>
      <c r="D77" s="36">
        <f>SUM(D78)</f>
        <v>19.18</v>
      </c>
      <c r="E77" s="13"/>
      <c r="F77" s="13"/>
      <c r="G77" s="13"/>
      <c r="H77" s="13"/>
      <c r="I77" s="13"/>
      <c r="J77" s="14">
        <f t="shared" si="1"/>
        <v>63.9</v>
      </c>
    </row>
    <row r="78" spans="1:10" ht="33.75" customHeight="1">
      <c r="A78" s="37" t="s">
        <v>140</v>
      </c>
      <c r="B78" s="67" t="s">
        <v>141</v>
      </c>
      <c r="C78" s="38">
        <f>SUM(C79)</f>
        <v>30</v>
      </c>
      <c r="D78" s="38">
        <f>SUM(D79)</f>
        <v>19.18</v>
      </c>
      <c r="E78" s="13"/>
      <c r="F78" s="13"/>
      <c r="G78" s="13"/>
      <c r="H78" s="13"/>
      <c r="I78" s="13"/>
      <c r="J78" s="14">
        <f t="shared" si="1"/>
        <v>63.9</v>
      </c>
    </row>
    <row r="79" spans="1:10" ht="52.5" customHeight="1">
      <c r="A79" s="70" t="s">
        <v>142</v>
      </c>
      <c r="B79" s="39" t="s">
        <v>143</v>
      </c>
      <c r="C79" s="43">
        <v>30</v>
      </c>
      <c r="D79" s="43">
        <v>19.18</v>
      </c>
      <c r="E79" s="13"/>
      <c r="F79" s="13"/>
      <c r="G79" s="13"/>
      <c r="H79" s="13"/>
      <c r="I79" s="13"/>
      <c r="J79" s="14">
        <f t="shared" si="1"/>
        <v>63.9</v>
      </c>
    </row>
    <row r="80" spans="1:10" ht="48" customHeight="1" hidden="1">
      <c r="A80" s="52" t="s">
        <v>144</v>
      </c>
      <c r="B80" s="35" t="s">
        <v>139</v>
      </c>
      <c r="C80" s="36">
        <f>SUM(C81)</f>
        <v>0</v>
      </c>
      <c r="D80" s="36">
        <f>SUM(D81)</f>
        <v>0</v>
      </c>
      <c r="E80" s="13"/>
      <c r="F80" s="13"/>
      <c r="G80" s="13"/>
      <c r="H80" s="13"/>
      <c r="I80" s="13"/>
      <c r="J80" s="14" t="e">
        <f t="shared" si="1"/>
        <v>#DIV/0!</v>
      </c>
    </row>
    <row r="81" spans="1:10" ht="33.75" customHeight="1" hidden="1">
      <c r="A81" s="37" t="s">
        <v>140</v>
      </c>
      <c r="B81" s="67" t="s">
        <v>141</v>
      </c>
      <c r="C81" s="38">
        <f>SUM(C82)</f>
        <v>0</v>
      </c>
      <c r="D81" s="38">
        <f>SUM(D82)</f>
        <v>0</v>
      </c>
      <c r="E81" s="13"/>
      <c r="F81" s="13"/>
      <c r="G81" s="13"/>
      <c r="H81" s="13"/>
      <c r="I81" s="13"/>
      <c r="J81" s="14" t="e">
        <f t="shared" si="1"/>
        <v>#DIV/0!</v>
      </c>
    </row>
    <row r="82" spans="1:10" ht="52.5" customHeight="1" hidden="1">
      <c r="A82" s="70" t="s">
        <v>142</v>
      </c>
      <c r="B82" s="39" t="s">
        <v>143</v>
      </c>
      <c r="C82" s="43"/>
      <c r="D82" s="43"/>
      <c r="E82" s="13"/>
      <c r="F82" s="13"/>
      <c r="G82" s="13"/>
      <c r="H82" s="13"/>
      <c r="I82" s="13"/>
      <c r="J82" s="14" t="e">
        <f t="shared" si="1"/>
        <v>#DIV/0!</v>
      </c>
    </row>
    <row r="83" spans="1:10" ht="51.75" customHeight="1">
      <c r="A83" s="34" t="s">
        <v>145</v>
      </c>
      <c r="B83" s="71">
        <v>10</v>
      </c>
      <c r="C83" s="36">
        <f>C84+C86</f>
        <v>642.69</v>
      </c>
      <c r="D83" s="36">
        <f>D84+D86</f>
        <v>642.543</v>
      </c>
      <c r="E83" s="13"/>
      <c r="F83" s="13"/>
      <c r="G83" s="13"/>
      <c r="H83" s="13"/>
      <c r="I83" s="13"/>
      <c r="J83" s="14">
        <f t="shared" si="1"/>
        <v>100</v>
      </c>
    </row>
    <row r="84" spans="1:10" ht="31.5" customHeight="1">
      <c r="A84" s="29" t="s">
        <v>11</v>
      </c>
      <c r="B84" s="67" t="s">
        <v>146</v>
      </c>
      <c r="C84" s="43">
        <f>SUM(C85)</f>
        <v>386.8</v>
      </c>
      <c r="D84" s="43">
        <f>SUM(D85)</f>
        <v>386.706</v>
      </c>
      <c r="E84" s="13"/>
      <c r="F84" s="13"/>
      <c r="G84" s="13"/>
      <c r="H84" s="13"/>
      <c r="I84" s="13"/>
      <c r="J84" s="14">
        <f t="shared" si="1"/>
        <v>100</v>
      </c>
    </row>
    <row r="85" spans="1:10" ht="39" customHeight="1">
      <c r="A85" s="42" t="s">
        <v>147</v>
      </c>
      <c r="B85" s="39" t="s">
        <v>148</v>
      </c>
      <c r="C85" s="43">
        <v>386.8</v>
      </c>
      <c r="D85" s="43">
        <v>386.706</v>
      </c>
      <c r="E85" s="13"/>
      <c r="F85" s="13"/>
      <c r="G85" s="13"/>
      <c r="H85" s="13"/>
      <c r="I85" s="13"/>
      <c r="J85" s="14">
        <f t="shared" si="1"/>
        <v>100</v>
      </c>
    </row>
    <row r="86" spans="1:10" ht="41.25">
      <c r="A86" s="29" t="s">
        <v>149</v>
      </c>
      <c r="B86" s="67" t="s">
        <v>150</v>
      </c>
      <c r="C86" s="38">
        <f>SUM(C87:C88)</f>
        <v>255.89</v>
      </c>
      <c r="D86" s="38">
        <f>SUM(D87:D88)</f>
        <v>255.837</v>
      </c>
      <c r="E86" s="13"/>
      <c r="F86" s="13"/>
      <c r="G86" s="13"/>
      <c r="H86" s="13"/>
      <c r="I86" s="13"/>
      <c r="J86" s="14">
        <f t="shared" si="1"/>
        <v>100</v>
      </c>
    </row>
    <row r="87" spans="1:10" ht="39.75" customHeight="1">
      <c r="A87" s="32" t="s">
        <v>151</v>
      </c>
      <c r="B87" s="39" t="s">
        <v>152</v>
      </c>
      <c r="C87" s="38">
        <v>245.89</v>
      </c>
      <c r="D87" s="38">
        <v>245.89</v>
      </c>
      <c r="E87" s="13"/>
      <c r="F87" s="13"/>
      <c r="G87" s="13"/>
      <c r="H87" s="13"/>
      <c r="I87" s="13"/>
      <c r="J87" s="14">
        <f t="shared" si="1"/>
        <v>100</v>
      </c>
    </row>
    <row r="88" spans="1:10" ht="48" customHeight="1">
      <c r="A88" s="32" t="s">
        <v>153</v>
      </c>
      <c r="B88" s="39" t="s">
        <v>154</v>
      </c>
      <c r="C88" s="38">
        <v>10</v>
      </c>
      <c r="D88" s="38">
        <v>9.947</v>
      </c>
      <c r="E88" s="13"/>
      <c r="F88" s="13"/>
      <c r="G88" s="13"/>
      <c r="H88" s="13"/>
      <c r="I88" s="13"/>
      <c r="J88" s="14">
        <f t="shared" si="1"/>
        <v>99.5</v>
      </c>
    </row>
    <row r="89" spans="1:10" ht="54.75">
      <c r="A89" s="72" t="s">
        <v>155</v>
      </c>
      <c r="B89" s="71">
        <v>11</v>
      </c>
      <c r="C89" s="36">
        <f>C90+C92+C94</f>
        <v>11177.974</v>
      </c>
      <c r="D89" s="36">
        <f>D90+D92+D94</f>
        <v>10960.784000000001</v>
      </c>
      <c r="E89" s="13"/>
      <c r="F89" s="13"/>
      <c r="G89" s="13"/>
      <c r="H89" s="13"/>
      <c r="I89" s="13"/>
      <c r="J89" s="14">
        <f t="shared" si="1"/>
        <v>98.1</v>
      </c>
    </row>
    <row r="90" spans="1:10" ht="51.75" customHeight="1">
      <c r="A90" s="56" t="s">
        <v>156</v>
      </c>
      <c r="B90" s="73" t="s">
        <v>157</v>
      </c>
      <c r="C90" s="38">
        <f>C91</f>
        <v>11089.373</v>
      </c>
      <c r="D90" s="38">
        <f>D91</f>
        <v>10872.183</v>
      </c>
      <c r="E90" s="13"/>
      <c r="F90" s="13"/>
      <c r="G90" s="13"/>
      <c r="H90" s="13"/>
      <c r="I90" s="13"/>
      <c r="J90" s="14">
        <f t="shared" si="1"/>
        <v>98</v>
      </c>
    </row>
    <row r="91" spans="1:10" ht="40.5" customHeight="1">
      <c r="A91" s="74" t="s">
        <v>158</v>
      </c>
      <c r="B91" s="39" t="s">
        <v>159</v>
      </c>
      <c r="C91" s="43">
        <v>11089.373</v>
      </c>
      <c r="D91" s="43">
        <v>10872.183</v>
      </c>
      <c r="E91" s="13"/>
      <c r="F91" s="13"/>
      <c r="G91" s="13"/>
      <c r="H91" s="13"/>
      <c r="I91" s="13"/>
      <c r="J91" s="14">
        <f t="shared" si="1"/>
        <v>98</v>
      </c>
    </row>
    <row r="92" spans="1:10" ht="42.75" customHeight="1">
      <c r="A92" s="56" t="s">
        <v>160</v>
      </c>
      <c r="B92" s="67" t="s">
        <v>161</v>
      </c>
      <c r="C92" s="38">
        <f>C93</f>
        <v>88.601</v>
      </c>
      <c r="D92" s="38">
        <f>D93</f>
        <v>88.601</v>
      </c>
      <c r="E92" s="13"/>
      <c r="F92" s="13"/>
      <c r="G92" s="13"/>
      <c r="H92" s="13"/>
      <c r="I92" s="13"/>
      <c r="J92" s="14">
        <f t="shared" si="1"/>
        <v>100</v>
      </c>
    </row>
    <row r="93" spans="1:10" ht="46.5" customHeight="1">
      <c r="A93" s="26" t="s">
        <v>162</v>
      </c>
      <c r="B93" s="39" t="s">
        <v>163</v>
      </c>
      <c r="C93" s="43">
        <v>88.601</v>
      </c>
      <c r="D93" s="43">
        <v>88.601</v>
      </c>
      <c r="E93" s="44">
        <v>5.6</v>
      </c>
      <c r="F93" s="13">
        <v>76.901</v>
      </c>
      <c r="G93" s="13">
        <v>6.1</v>
      </c>
      <c r="H93" s="13"/>
      <c r="I93" s="13"/>
      <c r="J93" s="14">
        <f t="shared" si="1"/>
        <v>100</v>
      </c>
    </row>
    <row r="94" spans="1:10" ht="36.75" customHeight="1" hidden="1">
      <c r="A94" s="37" t="s">
        <v>164</v>
      </c>
      <c r="B94" s="67" t="s">
        <v>165</v>
      </c>
      <c r="C94" s="38">
        <f>C95</f>
        <v>0</v>
      </c>
      <c r="D94" s="38">
        <f>D95</f>
        <v>0</v>
      </c>
      <c r="E94" s="13"/>
      <c r="F94" s="13"/>
      <c r="G94" s="13"/>
      <c r="H94" s="13"/>
      <c r="I94" s="13"/>
      <c r="J94" s="14" t="e">
        <f t="shared" si="1"/>
        <v>#DIV/0!</v>
      </c>
    </row>
    <row r="95" spans="1:10" ht="48" customHeight="1" hidden="1">
      <c r="A95" s="26" t="s">
        <v>166</v>
      </c>
      <c r="B95" s="39" t="s">
        <v>167</v>
      </c>
      <c r="C95" s="43">
        <v>0</v>
      </c>
      <c r="D95" s="43">
        <v>0</v>
      </c>
      <c r="E95" s="13"/>
      <c r="F95" s="13"/>
      <c r="G95" s="13"/>
      <c r="H95" s="13"/>
      <c r="I95" s="13"/>
      <c r="J95" s="14" t="e">
        <f t="shared" si="1"/>
        <v>#DIV/0!</v>
      </c>
    </row>
    <row r="96" spans="1:10" ht="40.5">
      <c r="A96" s="53" t="s">
        <v>168</v>
      </c>
      <c r="B96" s="71">
        <v>12</v>
      </c>
      <c r="C96" s="36">
        <f>C97+C99</f>
        <v>419.2</v>
      </c>
      <c r="D96" s="36">
        <f>D97+D99</f>
        <v>414.6</v>
      </c>
      <c r="E96" s="13"/>
      <c r="F96" s="13"/>
      <c r="G96" s="13"/>
      <c r="H96" s="13"/>
      <c r="I96" s="13"/>
      <c r="J96" s="14">
        <f t="shared" si="1"/>
        <v>98.9</v>
      </c>
    </row>
    <row r="97" spans="1:10" ht="27.75">
      <c r="A97" s="29" t="s">
        <v>11</v>
      </c>
      <c r="B97" s="67" t="s">
        <v>169</v>
      </c>
      <c r="C97" s="38">
        <f>C98</f>
        <v>292.2</v>
      </c>
      <c r="D97" s="38">
        <f>D98</f>
        <v>292.2</v>
      </c>
      <c r="E97" s="13"/>
      <c r="F97" s="13"/>
      <c r="G97" s="13"/>
      <c r="H97" s="13"/>
      <c r="I97" s="13"/>
      <c r="J97" s="14">
        <f t="shared" si="1"/>
        <v>100</v>
      </c>
    </row>
    <row r="98" spans="1:10" ht="41.25">
      <c r="A98" s="32" t="s">
        <v>170</v>
      </c>
      <c r="B98" s="39" t="s">
        <v>171</v>
      </c>
      <c r="C98" s="38">
        <v>292.2</v>
      </c>
      <c r="D98" s="38">
        <v>292.2</v>
      </c>
      <c r="E98" s="13"/>
      <c r="F98" s="13"/>
      <c r="G98" s="13"/>
      <c r="H98" s="13"/>
      <c r="I98" s="13"/>
      <c r="J98" s="14">
        <f t="shared" si="1"/>
        <v>100</v>
      </c>
    </row>
    <row r="99" spans="1:10" ht="36" customHeight="1">
      <c r="A99" s="29" t="s">
        <v>172</v>
      </c>
      <c r="B99" s="67" t="s">
        <v>173</v>
      </c>
      <c r="C99" s="38">
        <f>C100</f>
        <v>127</v>
      </c>
      <c r="D99" s="38">
        <f>D100</f>
        <v>122.4</v>
      </c>
      <c r="E99" s="13"/>
      <c r="F99" s="13"/>
      <c r="G99" s="13"/>
      <c r="H99" s="13"/>
      <c r="I99" s="13"/>
      <c r="J99" s="14">
        <f t="shared" si="1"/>
        <v>96.4</v>
      </c>
    </row>
    <row r="100" spans="1:10" ht="68.25">
      <c r="A100" s="32" t="s">
        <v>174</v>
      </c>
      <c r="B100" s="39" t="s">
        <v>175</v>
      </c>
      <c r="C100" s="43">
        <v>127</v>
      </c>
      <c r="D100" s="43">
        <v>122.4</v>
      </c>
      <c r="E100" s="44">
        <v>6.6</v>
      </c>
      <c r="F100" s="13">
        <v>99.8</v>
      </c>
      <c r="G100" s="13">
        <v>10</v>
      </c>
      <c r="H100" s="13">
        <v>6</v>
      </c>
      <c r="I100" s="13"/>
      <c r="J100" s="14">
        <f t="shared" si="1"/>
        <v>96.4</v>
      </c>
    </row>
    <row r="101" spans="1:10" ht="15.75" hidden="1">
      <c r="A101" s="26"/>
      <c r="B101" s="39"/>
      <c r="C101" s="43"/>
      <c r="D101" s="43"/>
      <c r="E101" s="13"/>
      <c r="F101" s="13"/>
      <c r="G101" s="13"/>
      <c r="H101" s="13"/>
      <c r="I101" s="13"/>
      <c r="J101" s="14" t="e">
        <f t="shared" si="1"/>
        <v>#DIV/0!</v>
      </c>
    </row>
    <row r="102" spans="1:10" ht="32.25" customHeight="1">
      <c r="A102" s="52" t="s">
        <v>176</v>
      </c>
      <c r="B102" s="71">
        <v>15</v>
      </c>
      <c r="C102" s="36">
        <f>C103+C105</f>
        <v>12</v>
      </c>
      <c r="D102" s="36">
        <f>D103+D105</f>
        <v>5.984</v>
      </c>
      <c r="E102" s="13"/>
      <c r="F102" s="13"/>
      <c r="G102" s="13"/>
      <c r="H102" s="13"/>
      <c r="I102" s="13"/>
      <c r="J102" s="14">
        <f t="shared" si="1"/>
        <v>49.9</v>
      </c>
    </row>
    <row r="103" spans="1:10" ht="54" customHeight="1">
      <c r="A103" s="29" t="s">
        <v>177</v>
      </c>
      <c r="B103" s="67" t="s">
        <v>178</v>
      </c>
      <c r="C103" s="38">
        <f>C104</f>
        <v>5</v>
      </c>
      <c r="D103" s="38">
        <f>D104</f>
        <v>5</v>
      </c>
      <c r="E103" s="13"/>
      <c r="F103" s="13"/>
      <c r="G103" s="13"/>
      <c r="H103" s="13"/>
      <c r="I103" s="13"/>
      <c r="J103" s="14">
        <f t="shared" si="1"/>
        <v>100</v>
      </c>
    </row>
    <row r="104" spans="1:10" ht="90" customHeight="1">
      <c r="A104" s="32" t="s">
        <v>179</v>
      </c>
      <c r="B104" s="39" t="s">
        <v>180</v>
      </c>
      <c r="C104" s="43">
        <v>5</v>
      </c>
      <c r="D104" s="43">
        <v>5</v>
      </c>
      <c r="E104" s="13"/>
      <c r="F104" s="13"/>
      <c r="G104" s="13"/>
      <c r="H104" s="13"/>
      <c r="I104" s="13"/>
      <c r="J104" s="14">
        <f t="shared" si="1"/>
        <v>100</v>
      </c>
    </row>
    <row r="105" spans="1:10" ht="42.75" customHeight="1">
      <c r="A105" s="29" t="s">
        <v>181</v>
      </c>
      <c r="B105" s="67" t="s">
        <v>182</v>
      </c>
      <c r="C105" s="38">
        <f>SUM(C106:C110)</f>
        <v>7</v>
      </c>
      <c r="D105" s="38">
        <f>SUM(D106:D110)</f>
        <v>0.984</v>
      </c>
      <c r="E105" s="13"/>
      <c r="F105" s="13"/>
      <c r="G105" s="13"/>
      <c r="H105" s="13"/>
      <c r="I105" s="13"/>
      <c r="J105" s="14">
        <f t="shared" si="1"/>
        <v>14.1</v>
      </c>
    </row>
    <row r="106" spans="1:10" ht="60" customHeight="1">
      <c r="A106" s="32" t="s">
        <v>183</v>
      </c>
      <c r="B106" s="39" t="s">
        <v>184</v>
      </c>
      <c r="C106" s="43">
        <v>6</v>
      </c>
      <c r="D106" s="43"/>
      <c r="E106" s="13"/>
      <c r="F106" s="13"/>
      <c r="G106" s="13"/>
      <c r="H106" s="13"/>
      <c r="I106" s="13"/>
      <c r="J106" s="14">
        <f t="shared" si="1"/>
        <v>0</v>
      </c>
    </row>
    <row r="107" spans="1:10" ht="41.25" hidden="1">
      <c r="A107" s="75" t="s">
        <v>185</v>
      </c>
      <c r="B107" s="39" t="s">
        <v>186</v>
      </c>
      <c r="C107" s="43"/>
      <c r="D107" s="43"/>
      <c r="E107" s="13"/>
      <c r="F107" s="13"/>
      <c r="G107" s="13"/>
      <c r="H107" s="13"/>
      <c r="I107" s="13"/>
      <c r="J107" s="14" t="e">
        <f t="shared" si="1"/>
        <v>#DIV/0!</v>
      </c>
    </row>
    <row r="108" spans="1:10" ht="53.25" customHeight="1">
      <c r="A108" s="75" t="s">
        <v>187</v>
      </c>
      <c r="B108" s="39" t="s">
        <v>188</v>
      </c>
      <c r="C108" s="43">
        <v>0.5</v>
      </c>
      <c r="D108" s="43">
        <v>0.5</v>
      </c>
      <c r="E108" s="13"/>
      <c r="F108" s="13"/>
      <c r="G108" s="13"/>
      <c r="H108" s="13"/>
      <c r="I108" s="13"/>
      <c r="J108" s="14">
        <f t="shared" si="1"/>
        <v>100</v>
      </c>
    </row>
    <row r="109" spans="1:10" ht="41.25">
      <c r="A109" s="75" t="s">
        <v>189</v>
      </c>
      <c r="B109" s="39" t="s">
        <v>190</v>
      </c>
      <c r="C109" s="43">
        <v>0.5</v>
      </c>
      <c r="D109" s="43">
        <v>0.484</v>
      </c>
      <c r="E109" s="13"/>
      <c r="F109" s="13"/>
      <c r="G109" s="13"/>
      <c r="H109" s="13"/>
      <c r="I109" s="13"/>
      <c r="J109" s="14">
        <f t="shared" si="1"/>
        <v>96.8</v>
      </c>
    </row>
    <row r="110" spans="1:10" ht="41.25" hidden="1">
      <c r="A110" s="75" t="s">
        <v>191</v>
      </c>
      <c r="B110" s="39" t="s">
        <v>192</v>
      </c>
      <c r="C110" s="43"/>
      <c r="D110" s="43"/>
      <c r="E110" s="13"/>
      <c r="F110" s="13"/>
      <c r="G110" s="13"/>
      <c r="H110" s="13"/>
      <c r="I110" s="13"/>
      <c r="J110" s="14" t="e">
        <f t="shared" si="1"/>
        <v>#DIV/0!</v>
      </c>
    </row>
    <row r="111" spans="1:10" ht="45" customHeight="1">
      <c r="A111" s="76" t="s">
        <v>193</v>
      </c>
      <c r="B111" s="77">
        <v>16</v>
      </c>
      <c r="C111" s="78">
        <f>C112</f>
        <v>17392.829</v>
      </c>
      <c r="D111" s="78">
        <f>D112</f>
        <v>17392.759</v>
      </c>
      <c r="E111" s="13"/>
      <c r="F111" s="13"/>
      <c r="G111" s="13"/>
      <c r="H111" s="13"/>
      <c r="I111" s="13"/>
      <c r="J111" s="14">
        <f t="shared" si="1"/>
        <v>100</v>
      </c>
    </row>
    <row r="112" spans="1:10" ht="48.75" customHeight="1">
      <c r="A112" s="29" t="s">
        <v>194</v>
      </c>
      <c r="B112" s="67" t="s">
        <v>195</v>
      </c>
      <c r="C112" s="38">
        <f>C113+C114+C115</f>
        <v>17392.829</v>
      </c>
      <c r="D112" s="38">
        <f>D113+D114+D115</f>
        <v>17392.759</v>
      </c>
      <c r="E112" s="13"/>
      <c r="F112" s="13"/>
      <c r="G112" s="13"/>
      <c r="H112" s="13"/>
      <c r="I112" s="13"/>
      <c r="J112" s="14">
        <f t="shared" si="1"/>
        <v>100</v>
      </c>
    </row>
    <row r="113" spans="1:10" ht="27.75" hidden="1">
      <c r="A113" s="32" t="s">
        <v>196</v>
      </c>
      <c r="B113" s="39" t="s">
        <v>197</v>
      </c>
      <c r="C113" s="43">
        <v>0</v>
      </c>
      <c r="D113" s="43">
        <v>0</v>
      </c>
      <c r="E113" s="13"/>
      <c r="F113" s="13"/>
      <c r="G113" s="13"/>
      <c r="H113" s="13"/>
      <c r="I113" s="13"/>
      <c r="J113" s="14" t="e">
        <f t="shared" si="1"/>
        <v>#DIV/0!</v>
      </c>
    </row>
    <row r="114" spans="1:10" ht="37.5" customHeight="1">
      <c r="A114" s="32" t="s">
        <v>198</v>
      </c>
      <c r="B114" s="39" t="s">
        <v>199</v>
      </c>
      <c r="C114" s="43">
        <v>17392.829</v>
      </c>
      <c r="D114" s="43">
        <v>17392.759</v>
      </c>
      <c r="E114" s="44">
        <v>6363.615</v>
      </c>
      <c r="F114" s="13">
        <v>9332.455</v>
      </c>
      <c r="G114" s="13">
        <v>1646.959</v>
      </c>
      <c r="H114" s="13">
        <v>49.73</v>
      </c>
      <c r="I114" s="13"/>
      <c r="J114" s="14">
        <f t="shared" si="1"/>
        <v>100</v>
      </c>
    </row>
    <row r="115" spans="1:10" ht="27.75" hidden="1">
      <c r="A115" s="32" t="s">
        <v>200</v>
      </c>
      <c r="B115" s="39" t="s">
        <v>201</v>
      </c>
      <c r="C115" s="43"/>
      <c r="D115" s="43"/>
      <c r="E115" s="13"/>
      <c r="F115" s="13"/>
      <c r="G115" s="13"/>
      <c r="H115" s="13"/>
      <c r="I115" s="13"/>
      <c r="J115" s="14" t="e">
        <f t="shared" si="1"/>
        <v>#DIV/0!</v>
      </c>
    </row>
    <row r="116" spans="1:10" ht="35.25" customHeight="1">
      <c r="A116" s="52" t="s">
        <v>202</v>
      </c>
      <c r="B116" s="71">
        <v>17</v>
      </c>
      <c r="C116" s="36">
        <f>C117</f>
        <v>417.7</v>
      </c>
      <c r="D116" s="36">
        <f>D117</f>
        <v>417.657</v>
      </c>
      <c r="E116" s="13"/>
      <c r="F116" s="13"/>
      <c r="G116" s="13"/>
      <c r="H116" s="13"/>
      <c r="I116" s="13"/>
      <c r="J116" s="14">
        <f t="shared" si="1"/>
        <v>100</v>
      </c>
    </row>
    <row r="117" spans="1:10" ht="41.25" customHeight="1">
      <c r="A117" s="29" t="s">
        <v>203</v>
      </c>
      <c r="B117" s="67" t="s">
        <v>204</v>
      </c>
      <c r="C117" s="38">
        <f>C118+C119</f>
        <v>417.7</v>
      </c>
      <c r="D117" s="38">
        <f>D118+D119</f>
        <v>417.657</v>
      </c>
      <c r="E117" s="13"/>
      <c r="F117" s="13"/>
      <c r="G117" s="13"/>
      <c r="H117" s="13"/>
      <c r="I117" s="13"/>
      <c r="J117" s="14">
        <f t="shared" si="1"/>
        <v>100</v>
      </c>
    </row>
    <row r="118" spans="1:10" ht="36.75" customHeight="1">
      <c r="A118" s="26" t="s">
        <v>205</v>
      </c>
      <c r="B118" s="39" t="s">
        <v>206</v>
      </c>
      <c r="C118" s="43">
        <v>125.5</v>
      </c>
      <c r="D118" s="43">
        <v>125.457</v>
      </c>
      <c r="E118" s="13"/>
      <c r="F118" s="13"/>
      <c r="G118" s="13"/>
      <c r="H118" s="13"/>
      <c r="I118" s="13"/>
      <c r="J118" s="14">
        <f t="shared" si="1"/>
        <v>100</v>
      </c>
    </row>
    <row r="119" spans="1:10" ht="44.25" customHeight="1">
      <c r="A119" s="26" t="s">
        <v>207</v>
      </c>
      <c r="B119" s="39" t="s">
        <v>208</v>
      </c>
      <c r="C119" s="43">
        <v>292.2</v>
      </c>
      <c r="D119" s="43">
        <v>292.2</v>
      </c>
      <c r="E119" s="13"/>
      <c r="F119" s="13"/>
      <c r="G119" s="13"/>
      <c r="H119" s="13"/>
      <c r="I119" s="13"/>
      <c r="J119" s="14">
        <f t="shared" si="1"/>
        <v>100</v>
      </c>
    </row>
    <row r="120" spans="1:10" ht="15.75" customHeight="1">
      <c r="A120" s="91" t="s">
        <v>209</v>
      </c>
      <c r="B120" s="93">
        <v>20</v>
      </c>
      <c r="C120" s="94">
        <f>C122+C125</f>
        <v>1422.468</v>
      </c>
      <c r="D120" s="94">
        <f>D122+D125</f>
        <v>1326.681</v>
      </c>
      <c r="E120" s="13"/>
      <c r="F120" s="13"/>
      <c r="G120" s="13"/>
      <c r="H120" s="13"/>
      <c r="I120" s="13"/>
      <c r="J120" s="95">
        <f t="shared" si="1"/>
        <v>93.3</v>
      </c>
    </row>
    <row r="121" spans="1:10" ht="15.75" customHeight="1">
      <c r="A121" s="92"/>
      <c r="B121" s="93"/>
      <c r="C121" s="94"/>
      <c r="D121" s="94"/>
      <c r="E121" s="13"/>
      <c r="F121" s="13"/>
      <c r="G121" s="13"/>
      <c r="H121" s="13"/>
      <c r="I121" s="13"/>
      <c r="J121" s="96"/>
    </row>
    <row r="122" spans="1:10" ht="33.75" customHeight="1">
      <c r="A122" s="29" t="s">
        <v>210</v>
      </c>
      <c r="B122" s="39" t="s">
        <v>211</v>
      </c>
      <c r="C122" s="38">
        <f>C123+C124</f>
        <v>1388.9180000000001</v>
      </c>
      <c r="D122" s="38">
        <f>D123+D124</f>
        <v>1293.261</v>
      </c>
      <c r="E122" s="13"/>
      <c r="F122" s="13"/>
      <c r="G122" s="13"/>
      <c r="H122" s="13"/>
      <c r="I122" s="13"/>
      <c r="J122" s="14">
        <f t="shared" si="1"/>
        <v>93.1</v>
      </c>
    </row>
    <row r="123" spans="1:10" ht="69" customHeight="1">
      <c r="A123" s="32" t="s">
        <v>212</v>
      </c>
      <c r="B123" s="39" t="s">
        <v>213</v>
      </c>
      <c r="C123" s="43">
        <v>1067.26</v>
      </c>
      <c r="D123" s="43">
        <v>996.237</v>
      </c>
      <c r="E123" s="44">
        <v>656.054</v>
      </c>
      <c r="F123" s="13">
        <v>340.183</v>
      </c>
      <c r="G123" s="13"/>
      <c r="H123" s="13"/>
      <c r="I123" s="13"/>
      <c r="J123" s="14">
        <f t="shared" si="1"/>
        <v>93.3</v>
      </c>
    </row>
    <row r="124" spans="1:10" ht="53.25" customHeight="1">
      <c r="A124" s="32" t="s">
        <v>214</v>
      </c>
      <c r="B124" s="39" t="s">
        <v>215</v>
      </c>
      <c r="C124" s="43">
        <v>321.658</v>
      </c>
      <c r="D124" s="43">
        <v>297.024</v>
      </c>
      <c r="E124" s="13"/>
      <c r="F124" s="13"/>
      <c r="G124" s="13"/>
      <c r="H124" s="13"/>
      <c r="I124" s="13"/>
      <c r="J124" s="14">
        <f t="shared" si="1"/>
        <v>92.3</v>
      </c>
    </row>
    <row r="125" spans="1:10" ht="44.25" customHeight="1">
      <c r="A125" s="79" t="s">
        <v>216</v>
      </c>
      <c r="B125" s="80" t="s">
        <v>217</v>
      </c>
      <c r="C125" s="81">
        <f>C126</f>
        <v>33.55</v>
      </c>
      <c r="D125" s="81">
        <f>D126</f>
        <v>33.42</v>
      </c>
      <c r="E125" s="13"/>
      <c r="F125" s="13"/>
      <c r="G125" s="13"/>
      <c r="H125" s="13"/>
      <c r="I125" s="13"/>
      <c r="J125" s="14">
        <f t="shared" si="1"/>
        <v>99.6</v>
      </c>
    </row>
    <row r="126" spans="1:10" ht="41.25" customHeight="1">
      <c r="A126" s="82" t="s">
        <v>218</v>
      </c>
      <c r="B126" s="80" t="s">
        <v>219</v>
      </c>
      <c r="C126" s="83">
        <v>33.55</v>
      </c>
      <c r="D126" s="83">
        <v>33.42</v>
      </c>
      <c r="E126" s="84">
        <v>21.87</v>
      </c>
      <c r="F126" s="13">
        <v>11.55</v>
      </c>
      <c r="G126" s="13"/>
      <c r="H126" s="13"/>
      <c r="I126" s="13"/>
      <c r="J126" s="14">
        <f t="shared" si="1"/>
        <v>99.6</v>
      </c>
    </row>
    <row r="127" spans="1:10" ht="15.75" customHeight="1">
      <c r="A127" s="91" t="s">
        <v>220</v>
      </c>
      <c r="B127" s="93">
        <v>21</v>
      </c>
      <c r="C127" s="94">
        <f>C129</f>
        <v>227.824</v>
      </c>
      <c r="D127" s="94">
        <f>D129</f>
        <v>214</v>
      </c>
      <c r="E127" s="13"/>
      <c r="F127" s="13"/>
      <c r="G127" s="13"/>
      <c r="H127" s="13"/>
      <c r="I127" s="13"/>
      <c r="J127" s="95">
        <f t="shared" si="1"/>
        <v>93.9</v>
      </c>
    </row>
    <row r="128" spans="1:10" ht="36.75" customHeight="1">
      <c r="A128" s="92"/>
      <c r="B128" s="93"/>
      <c r="C128" s="94"/>
      <c r="D128" s="94"/>
      <c r="E128" s="13"/>
      <c r="F128" s="13"/>
      <c r="G128" s="13"/>
      <c r="H128" s="13"/>
      <c r="I128" s="13"/>
      <c r="J128" s="96"/>
    </row>
    <row r="129" spans="1:10" ht="41.25" customHeight="1">
      <c r="A129" s="85" t="s">
        <v>221</v>
      </c>
      <c r="B129" s="68" t="s">
        <v>222</v>
      </c>
      <c r="C129" s="86">
        <f>C130</f>
        <v>227.824</v>
      </c>
      <c r="D129" s="86">
        <f>D130</f>
        <v>214</v>
      </c>
      <c r="E129" s="13"/>
      <c r="F129" s="13"/>
      <c r="G129" s="13"/>
      <c r="H129" s="13"/>
      <c r="I129" s="13"/>
      <c r="J129" s="14">
        <f t="shared" si="1"/>
        <v>93.9</v>
      </c>
    </row>
    <row r="130" spans="1:10" ht="65.25" customHeight="1">
      <c r="A130" s="42" t="s">
        <v>223</v>
      </c>
      <c r="B130" s="68" t="s">
        <v>224</v>
      </c>
      <c r="C130" s="87">
        <v>227.824</v>
      </c>
      <c r="D130" s="87">
        <v>214</v>
      </c>
      <c r="E130" s="88">
        <v>9.363</v>
      </c>
      <c r="F130" s="13">
        <v>57.637</v>
      </c>
      <c r="G130" s="13">
        <v>97</v>
      </c>
      <c r="H130" s="13">
        <v>50</v>
      </c>
      <c r="I130" s="13"/>
      <c r="J130" s="14">
        <f t="shared" si="1"/>
        <v>93.9</v>
      </c>
    </row>
    <row r="131" spans="1:10" ht="15">
      <c r="A131" s="89"/>
      <c r="C131" s="90"/>
      <c r="D131" s="90"/>
      <c r="E131" s="13"/>
      <c r="F131" s="13"/>
      <c r="G131" s="13"/>
      <c r="H131" s="13"/>
      <c r="I131" s="13"/>
      <c r="J131" s="13"/>
    </row>
    <row r="132" spans="3:10" ht="15">
      <c r="C132" s="90"/>
      <c r="D132" s="90"/>
      <c r="E132" s="13"/>
      <c r="F132" s="13"/>
      <c r="G132" s="13"/>
      <c r="H132" s="13"/>
      <c r="I132" s="13"/>
      <c r="J132" s="13"/>
    </row>
    <row r="133" spans="3:10" ht="15">
      <c r="C133" s="90"/>
      <c r="D133" s="90"/>
      <c r="E133" s="13"/>
      <c r="F133" s="13"/>
      <c r="G133" s="13"/>
      <c r="H133" s="13"/>
      <c r="I133" s="13"/>
      <c r="J133" s="13"/>
    </row>
    <row r="134" spans="3:10" ht="15">
      <c r="C134" s="90"/>
      <c r="D134" s="90"/>
      <c r="E134" s="13"/>
      <c r="F134" s="13"/>
      <c r="G134" s="13"/>
      <c r="H134" s="13"/>
      <c r="I134" s="13"/>
      <c r="J134" s="13"/>
    </row>
    <row r="135" spans="3:10" ht="15">
      <c r="C135" s="90"/>
      <c r="D135" s="90"/>
      <c r="E135" s="13"/>
      <c r="F135" s="13"/>
      <c r="G135" s="13"/>
      <c r="H135" s="13"/>
      <c r="I135" s="13"/>
      <c r="J135" s="13"/>
    </row>
    <row r="136" spans="3:10" ht="15">
      <c r="C136" s="90"/>
      <c r="D136" s="90"/>
      <c r="E136" s="13"/>
      <c r="F136" s="13"/>
      <c r="G136" s="13"/>
      <c r="H136" s="13"/>
      <c r="I136" s="13"/>
      <c r="J136" s="13"/>
    </row>
    <row r="137" spans="3:10" ht="15">
      <c r="C137" s="90"/>
      <c r="D137" s="90"/>
      <c r="E137" s="13"/>
      <c r="F137" s="13"/>
      <c r="G137" s="13"/>
      <c r="H137" s="13"/>
      <c r="I137" s="13"/>
      <c r="J137" s="13"/>
    </row>
    <row r="138" spans="3:10" ht="15">
      <c r="C138" s="90"/>
      <c r="D138" s="90"/>
      <c r="E138" s="13"/>
      <c r="F138" s="13"/>
      <c r="G138" s="13"/>
      <c r="H138" s="13"/>
      <c r="I138" s="13"/>
      <c r="J138" s="13"/>
    </row>
    <row r="139" spans="3:10" ht="15">
      <c r="C139" s="90"/>
      <c r="D139" s="90"/>
      <c r="E139" s="13"/>
      <c r="F139" s="13"/>
      <c r="G139" s="13"/>
      <c r="H139" s="13"/>
      <c r="I139" s="13"/>
      <c r="J139" s="13"/>
    </row>
    <row r="140" spans="3:10" ht="15">
      <c r="C140" s="90"/>
      <c r="D140" s="90"/>
      <c r="E140" s="13"/>
      <c r="F140" s="13"/>
      <c r="G140" s="13"/>
      <c r="H140" s="13"/>
      <c r="I140" s="13"/>
      <c r="J140" s="13"/>
    </row>
    <row r="141" spans="3:10" ht="15">
      <c r="C141" s="90"/>
      <c r="D141" s="90"/>
      <c r="E141" s="13"/>
      <c r="F141" s="13"/>
      <c r="G141" s="13"/>
      <c r="H141" s="13"/>
      <c r="I141" s="13"/>
      <c r="J141" s="13"/>
    </row>
    <row r="142" spans="3:10" ht="15">
      <c r="C142" s="90"/>
      <c r="D142" s="90"/>
      <c r="E142" s="13"/>
      <c r="F142" s="13"/>
      <c r="G142" s="13"/>
      <c r="H142" s="13"/>
      <c r="I142" s="13"/>
      <c r="J142" s="13"/>
    </row>
    <row r="143" spans="3:10" ht="15">
      <c r="C143" s="90"/>
      <c r="D143" s="90"/>
      <c r="E143" s="13"/>
      <c r="F143" s="13"/>
      <c r="G143" s="13"/>
      <c r="H143" s="13"/>
      <c r="I143" s="13"/>
      <c r="J143" s="13"/>
    </row>
    <row r="144" spans="3:10" ht="15">
      <c r="C144" s="90"/>
      <c r="D144" s="90"/>
      <c r="E144" s="13"/>
      <c r="F144" s="13"/>
      <c r="G144" s="13"/>
      <c r="H144" s="13"/>
      <c r="I144" s="13"/>
      <c r="J144" s="13"/>
    </row>
    <row r="145" spans="3:10" ht="15">
      <c r="C145" s="90"/>
      <c r="D145" s="90"/>
      <c r="E145" s="13"/>
      <c r="F145" s="13"/>
      <c r="G145" s="13"/>
      <c r="H145" s="13"/>
      <c r="I145" s="13"/>
      <c r="J145" s="13"/>
    </row>
    <row r="146" spans="3:10" ht="15">
      <c r="C146" s="90"/>
      <c r="D146" s="90"/>
      <c r="E146" s="13"/>
      <c r="F146" s="13"/>
      <c r="G146" s="13"/>
      <c r="H146" s="13"/>
      <c r="I146" s="13"/>
      <c r="J146" s="13"/>
    </row>
    <row r="147" spans="3:10" ht="15">
      <c r="C147" s="90"/>
      <c r="D147" s="90"/>
      <c r="E147" s="13"/>
      <c r="F147" s="13"/>
      <c r="G147" s="13"/>
      <c r="H147" s="13"/>
      <c r="I147" s="13"/>
      <c r="J147" s="13"/>
    </row>
    <row r="148" spans="3:10" ht="15">
      <c r="C148" s="90"/>
      <c r="D148" s="90"/>
      <c r="E148" s="13"/>
      <c r="F148" s="13"/>
      <c r="G148" s="13"/>
      <c r="H148" s="13"/>
      <c r="I148" s="13"/>
      <c r="J148" s="13"/>
    </row>
    <row r="149" spans="3:10" ht="15">
      <c r="C149" s="90"/>
      <c r="D149" s="90"/>
      <c r="E149" s="13"/>
      <c r="F149" s="13"/>
      <c r="G149" s="13"/>
      <c r="H149" s="13"/>
      <c r="I149" s="13"/>
      <c r="J149" s="13"/>
    </row>
    <row r="150" spans="3:10" ht="15">
      <c r="C150" s="90"/>
      <c r="D150" s="90"/>
      <c r="E150" s="13"/>
      <c r="F150" s="13"/>
      <c r="G150" s="13"/>
      <c r="H150" s="13"/>
      <c r="I150" s="13"/>
      <c r="J150" s="13"/>
    </row>
    <row r="151" spans="3:10" ht="15">
      <c r="C151" s="90"/>
      <c r="D151" s="90"/>
      <c r="E151" s="13"/>
      <c r="F151" s="13"/>
      <c r="G151" s="13"/>
      <c r="H151" s="13"/>
      <c r="I151" s="13"/>
      <c r="J151" s="13"/>
    </row>
    <row r="152" spans="3:10" ht="15">
      <c r="C152" s="90"/>
      <c r="D152" s="90"/>
      <c r="E152" s="13"/>
      <c r="F152" s="13"/>
      <c r="G152" s="13"/>
      <c r="H152" s="13"/>
      <c r="I152" s="13"/>
      <c r="J152" s="13"/>
    </row>
    <row r="153" spans="3:10" ht="15">
      <c r="C153" s="90"/>
      <c r="D153" s="90"/>
      <c r="E153" s="13"/>
      <c r="F153" s="13"/>
      <c r="G153" s="13"/>
      <c r="H153" s="13"/>
      <c r="I153" s="13"/>
      <c r="J153" s="13"/>
    </row>
    <row r="154" spans="3:10" ht="15">
      <c r="C154" s="90"/>
      <c r="D154" s="90"/>
      <c r="E154" s="13"/>
      <c r="F154" s="13"/>
      <c r="G154" s="13"/>
      <c r="H154" s="13"/>
      <c r="I154" s="13"/>
      <c r="J154" s="13"/>
    </row>
    <row r="155" spans="3:10" ht="15">
      <c r="C155" s="90"/>
      <c r="D155" s="90"/>
      <c r="E155" s="13"/>
      <c r="F155" s="13"/>
      <c r="G155" s="13"/>
      <c r="H155" s="13"/>
      <c r="I155" s="13"/>
      <c r="J155" s="13"/>
    </row>
    <row r="156" spans="3:10" ht="15">
      <c r="C156" s="90"/>
      <c r="D156" s="90"/>
      <c r="E156" s="13"/>
      <c r="F156" s="13"/>
      <c r="G156" s="13"/>
      <c r="H156" s="13"/>
      <c r="I156" s="13"/>
      <c r="J156" s="13"/>
    </row>
    <row r="157" spans="3:10" ht="15">
      <c r="C157" s="90"/>
      <c r="D157" s="90"/>
      <c r="E157" s="13"/>
      <c r="F157" s="13"/>
      <c r="G157" s="13"/>
      <c r="H157" s="13"/>
      <c r="I157" s="13"/>
      <c r="J157" s="13"/>
    </row>
    <row r="158" spans="3:10" ht="15">
      <c r="C158" s="90"/>
      <c r="D158" s="90"/>
      <c r="E158" s="13"/>
      <c r="F158" s="13"/>
      <c r="G158" s="13"/>
      <c r="H158" s="13"/>
      <c r="I158" s="13"/>
      <c r="J158" s="13"/>
    </row>
    <row r="159" spans="3:10" ht="15">
      <c r="C159" s="90"/>
      <c r="D159" s="90"/>
      <c r="E159" s="13"/>
      <c r="F159" s="13"/>
      <c r="G159" s="13"/>
      <c r="H159" s="13"/>
      <c r="I159" s="13"/>
      <c r="J159" s="13"/>
    </row>
    <row r="160" spans="3:10" ht="15">
      <c r="C160" s="90"/>
      <c r="D160" s="90"/>
      <c r="E160" s="13"/>
      <c r="F160" s="13"/>
      <c r="G160" s="13"/>
      <c r="H160" s="13"/>
      <c r="I160" s="13"/>
      <c r="J160" s="13"/>
    </row>
    <row r="161" spans="3:10" ht="15">
      <c r="C161" s="90"/>
      <c r="D161" s="90"/>
      <c r="E161" s="13"/>
      <c r="F161" s="13"/>
      <c r="G161" s="13"/>
      <c r="H161" s="13"/>
      <c r="I161" s="13"/>
      <c r="J161" s="13"/>
    </row>
    <row r="162" spans="3:10" ht="15">
      <c r="C162" s="90"/>
      <c r="D162" s="90"/>
      <c r="E162" s="13"/>
      <c r="F162" s="13"/>
      <c r="G162" s="13"/>
      <c r="H162" s="13"/>
      <c r="I162" s="13"/>
      <c r="J162" s="13"/>
    </row>
    <row r="163" spans="3:10" ht="15">
      <c r="C163" s="90"/>
      <c r="D163" s="90"/>
      <c r="E163" s="13"/>
      <c r="F163" s="13"/>
      <c r="G163" s="13"/>
      <c r="H163" s="13"/>
      <c r="I163" s="13"/>
      <c r="J163" s="13"/>
    </row>
    <row r="164" spans="3:10" ht="15">
      <c r="C164" s="90"/>
      <c r="D164" s="90"/>
      <c r="E164" s="13"/>
      <c r="F164" s="13"/>
      <c r="G164" s="13"/>
      <c r="H164" s="13"/>
      <c r="I164" s="13"/>
      <c r="J164" s="13"/>
    </row>
    <row r="165" spans="3:10" ht="15">
      <c r="C165" s="90"/>
      <c r="D165" s="90"/>
      <c r="E165" s="13"/>
      <c r="F165" s="13"/>
      <c r="G165" s="13"/>
      <c r="H165" s="13"/>
      <c r="I165" s="13"/>
      <c r="J165" s="13"/>
    </row>
    <row r="166" spans="3:10" ht="15">
      <c r="C166" s="90"/>
      <c r="D166" s="90"/>
      <c r="E166" s="13"/>
      <c r="F166" s="13"/>
      <c r="G166" s="13"/>
      <c r="H166" s="13"/>
      <c r="I166" s="13"/>
      <c r="J166" s="13"/>
    </row>
    <row r="167" spans="3:4" ht="15">
      <c r="C167" s="90"/>
      <c r="D167" s="90"/>
    </row>
    <row r="168" spans="3:4" ht="15">
      <c r="C168" s="90"/>
      <c r="D168" s="90"/>
    </row>
    <row r="169" spans="3:4" ht="15">
      <c r="C169" s="90"/>
      <c r="D169" s="90"/>
    </row>
    <row r="170" spans="3:4" ht="15">
      <c r="C170" s="90"/>
      <c r="D170" s="90"/>
    </row>
    <row r="171" spans="3:4" ht="15">
      <c r="C171" s="90"/>
      <c r="D171" s="90"/>
    </row>
    <row r="172" spans="3:4" ht="15">
      <c r="C172" s="90"/>
      <c r="D172" s="90"/>
    </row>
    <row r="173" spans="3:4" ht="15">
      <c r="C173" s="90"/>
      <c r="D173" s="90"/>
    </row>
    <row r="174" spans="3:4" ht="15">
      <c r="C174" s="90"/>
      <c r="D174" s="90"/>
    </row>
  </sheetData>
  <sheetProtection/>
  <mergeCells count="13">
    <mergeCell ref="C120:C121"/>
    <mergeCell ref="D120:D121"/>
    <mergeCell ref="J120:J121"/>
    <mergeCell ref="A127:A128"/>
    <mergeCell ref="B127:B128"/>
    <mergeCell ref="C127:C128"/>
    <mergeCell ref="D127:D128"/>
    <mergeCell ref="J127:J128"/>
    <mergeCell ref="A2:E2"/>
    <mergeCell ref="A3:E3"/>
    <mergeCell ref="A4:J5"/>
    <mergeCell ref="A120:A121"/>
    <mergeCell ref="B120:B121"/>
  </mergeCells>
  <hyperlinks>
    <hyperlink ref="A51" r:id="rId1" display="consultantplus://offline/ref=C6EF3AE28B6C46D1117CBBA251A07B11C6C7C5768D62628200322DA1BBA42282C9440EEF08E6CC43400635U6VAM"/>
    <hyperlink ref="A89" r:id="rId2" display="consultantplus://offline/ref=C6EF3AE28B6C46D1117CBBA251A07B11C6C7C5768D6761820E322DA1BBA42282C9440EEF08E6CC43400635U6VAM"/>
    <hyperlink ref="A90" r:id="rId3" display="consultantplus://offline/ref=C6EF3AE28B6C46D1117CBBA251A07B11C6C7C5768D6761820E322DA1BBA42282C9440EEF08E6CC43400235U6VEM"/>
    <hyperlink ref="A92" r:id="rId4" display="consultantplus://offline/ref=C6EF3AE28B6C46D1117CBBA251A07B11C6C7C5768D6761820E322DA1BBA42282C9440EEF08E6CC43400136U6VDM"/>
    <hyperlink ref="A32" r:id="rId5" display="consultantplus://offline/ref=9C8C6091F07A6736C14182A29006343D5BBD7494BF22787139B89C820162E1855B84266ADC28F806D5AC82M8c2N"/>
  </hyperlinks>
  <printOptions horizontalCentered="1"/>
  <pageMargins left="0.7086614173228347" right="0" top="0.7480314960629921" bottom="0.5511811023622047" header="0.31496062992125984" footer="0.31496062992125984"/>
  <pageSetup fitToHeight="6" fitToWidth="1" horizontalDpi="600" verticalDpi="600" orientation="portrait" paperSize="9" scale="76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2019-03-04T08:02:33Z</dcterms:created>
  <dcterms:modified xsi:type="dcterms:W3CDTF">2019-03-13T13:53:07Z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