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0"/>
  </bookViews>
  <sheets>
    <sheet name="ПРОГ 2017" sheetId="1" r:id="rId1"/>
  </sheets>
  <definedNames>
    <definedName name="_xlnm.Print_Titles" localSheetId="0">'ПРОГ 2017'!$5:$6</definedName>
    <definedName name="_xlnm.Print_Area" localSheetId="0">'ПРОГ 2017'!$A$1:$E$120</definedName>
  </definedNames>
  <calcPr fullCalcOnLoad="1"/>
</workbook>
</file>

<file path=xl/sharedStrings.xml><?xml version="1.0" encoding="utf-8"?>
<sst xmlns="http://schemas.openxmlformats.org/spreadsheetml/2006/main" count="218" uniqueCount="212">
  <si>
    <t xml:space="preserve">Наименование </t>
  </si>
  <si>
    <t>ЦСР</t>
  </si>
  <si>
    <t>Муниципальные  программы, всего</t>
  </si>
  <si>
    <t xml:space="preserve"> Муниципальная программа "Развитие культуры Пристенского района Курской области на 2017-2019 годы"</t>
  </si>
  <si>
    <t xml:space="preserve">01 </t>
  </si>
  <si>
    <t>Подпрограмма «Управление муниципальной программой и обеспечение условий реализации»</t>
  </si>
  <si>
    <t>01 1</t>
  </si>
  <si>
    <t>Основное мероприятие «Обеспечение деятельности и выполнение функций Пристенской централизованной бухгалтерии учреждений культуры»</t>
  </si>
  <si>
    <t xml:space="preserve">01 1 01 00000 </t>
  </si>
  <si>
    <t>Основное мероприятие «Оказание мер социальной поддержки работникам учреждений культуры»</t>
  </si>
  <si>
    <t xml:space="preserve">01 1 02 00000 </t>
  </si>
  <si>
    <t xml:space="preserve">Подпрограмма «Наследие» </t>
  </si>
  <si>
    <t xml:space="preserve">01 2 </t>
  </si>
  <si>
    <t>Основное мероприятие «Развитие библиотечного дела и  материально-технической базы библиотек в Пристенском районе»</t>
  </si>
  <si>
    <t>01 2 01 00000</t>
  </si>
  <si>
    <t xml:space="preserve">Подпрограмма «Искусство» </t>
  </si>
  <si>
    <t>01 3</t>
  </si>
  <si>
    <t>Основное мероприятие «Сохранение и развитие народной культуры, нематериального наследия и кинообслуживания»</t>
  </si>
  <si>
    <t>01 3 01 00000</t>
  </si>
  <si>
    <t xml:space="preserve"> Муниципальная программа «Социальная поддержка граждан в Пристенском районе Курской области на 2015 - 2017 годы »</t>
  </si>
  <si>
    <t>02</t>
  </si>
  <si>
    <t xml:space="preserve"> Подпрограмма «Управление муниципальной программой и обеспечение условий реализации» </t>
  </si>
  <si>
    <t>02 1</t>
  </si>
  <si>
    <t>Основное мероприятие  «Оказание поддержки общественным организациям ветеранов войны»</t>
  </si>
  <si>
    <t>02 1 01 00000</t>
  </si>
  <si>
    <t>Основное мероприятие «Руководство и управление в сфере социальной защиты»</t>
  </si>
  <si>
    <t>02 1 02 00000</t>
  </si>
  <si>
    <t>Подпрограмма "Развитие мер социальной поддержки отдельных категорий граждан»</t>
  </si>
  <si>
    <t xml:space="preserve">02 2 </t>
  </si>
  <si>
    <t>Основное мероприятие «Выплата пенсий и доплат муниципальным служащим»</t>
  </si>
  <si>
    <t>02 2 01 00000</t>
  </si>
  <si>
    <t>Основное мероприятие  «Предоставление гражданам ежемесячных пособий»</t>
  </si>
  <si>
    <t>02 2 02 00000</t>
  </si>
  <si>
    <t>Основное мероприятие «Осуществление ежемесячных денежных выплат отдельным категориям граждан»</t>
  </si>
  <si>
    <t>02 2 03 00000</t>
  </si>
  <si>
    <t>Основное мероприятие «Меры социальной поддержки, предоставляемые отдельным категориям граждан»</t>
  </si>
  <si>
    <t>02 2 04 00000</t>
  </si>
  <si>
    <t xml:space="preserve">Подпрограмма "Улучшение демографической ситуации, совершенствование социальной поддержки семьи и детей» </t>
  </si>
  <si>
    <t xml:space="preserve">02 3 </t>
  </si>
  <si>
    <t>Основное мероприятие «Руководство и управление в сфере опеки и попечительства»</t>
  </si>
  <si>
    <t>02 3 01 00000</t>
  </si>
  <si>
    <t>Основное мероприятие «Оказание мер государственной поддержки усыновителям, опекунам и попечителям по уходу за детьми»</t>
  </si>
  <si>
    <t>02 3 02 00000</t>
  </si>
  <si>
    <t>Основное мероприятие «Работа по улучшению демографической ситуации в Пристенском районе»</t>
  </si>
  <si>
    <t>02 3 03 00000</t>
  </si>
  <si>
    <t>Подпрограмма «Профилактика наркомании и медико - социальная реабилитация больных наркоманией в Пристенском  районе Курской области»</t>
  </si>
  <si>
    <t>02 4</t>
  </si>
  <si>
    <t>Основное мероприятие «Профилактика наркомании и реабилитация больных наркоманией»</t>
  </si>
  <si>
    <t>02 4 01 00000</t>
  </si>
  <si>
    <t xml:space="preserve">02 4 01 00000  </t>
  </si>
  <si>
    <t>Подпрограмма ««Дополнительные меры социальной поддержки ветеранов Великой Отечественной войны 1941-1945 годов, проживающих в Пристенском районе Курской области»</t>
  </si>
  <si>
    <t xml:space="preserve">02 5 </t>
  </si>
  <si>
    <t>Основное мероприятие «Оказание материальной помощи на улучшение материально-бытовых условий ветеранов ВОВ»</t>
  </si>
  <si>
    <t>02 5 01 00000</t>
  </si>
  <si>
    <t>Подпрограмма «Обеспечение доступности приоритетных объектов и услуг в приоритетных сферах жизнедеятельности инвалидов и других маломобильных групп населения в Пристенском районе» муниципальной программы «Социальная поддержка граждан в Пристенском районе Курской области на 2015 - 2017 годы»</t>
  </si>
  <si>
    <t>02 6</t>
  </si>
  <si>
    <t>Основное мероприятие «Создание для инвалидов и других маломобильных категорий граждан условий для безбарьерного доступа к объектам социальной инфраструктуры и усиление взаимодействия с общественными организациями»</t>
  </si>
  <si>
    <t xml:space="preserve">02 6 01 00000  </t>
  </si>
  <si>
    <t>Муниципальная программа «Развитие образования»  Пристенского района Курской области  на 2015-2020 годы»</t>
  </si>
  <si>
    <t>03</t>
  </si>
  <si>
    <t xml:space="preserve">Подпрограмма «Управление муниципальной программой и обеспечение условий реализации» </t>
  </si>
  <si>
    <t xml:space="preserve">03 1 </t>
  </si>
  <si>
    <t>Основное мероприятие «Обеспечение деятельности и выполнение функций муниципальных учреждений»</t>
  </si>
  <si>
    <t>03 1 01 00000</t>
  </si>
  <si>
    <t>Основное мероприятие «Социальная поддержка работников образования»</t>
  </si>
  <si>
    <t>03 1 02 00000</t>
  </si>
  <si>
    <t xml:space="preserve">Подпрограмма  "Развитие дошкольного и общего образования детей" </t>
  </si>
  <si>
    <t xml:space="preserve">03 2 </t>
  </si>
  <si>
    <t>Основное мероприятие «Реализация  и содействие развитию дошкольного и общего образования».</t>
  </si>
  <si>
    <t>03 2 01 00000</t>
  </si>
  <si>
    <t>Основное мероприятие «Социальная поддержка работников образовательных учреждений общего образования».</t>
  </si>
  <si>
    <t>03 2 02 00000</t>
  </si>
  <si>
    <t>Основное мероприятие «Социальная поддержка обучающихся образовательных учреждений общего образования»</t>
  </si>
  <si>
    <t>03 2 03 00000</t>
  </si>
  <si>
    <t>Основное мероприятие «Компенсация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образования»</t>
  </si>
  <si>
    <t>03 2 04 00000</t>
  </si>
  <si>
    <t xml:space="preserve">Подпрограмма "Развитие дополнительного образования и системы воспитания детей" </t>
  </si>
  <si>
    <t xml:space="preserve">03 3 </t>
  </si>
  <si>
    <t>Основное мероприятие "Реализация дополнительных образовательных программ дополнительного образования и мероприятия по их развитию"</t>
  </si>
  <si>
    <t>03 3 01 00000</t>
  </si>
  <si>
    <t>Муниципальная  программа "Энергосбережение и повышение энергетической эффективности в Пристенском районе Курской области на 2016-2020 годы"</t>
  </si>
  <si>
    <t>05</t>
  </si>
  <si>
    <t xml:space="preserve">Подпрограмма «Энергосбережение в Пристенском районе» </t>
  </si>
  <si>
    <t xml:space="preserve">05 1 </t>
  </si>
  <si>
    <t>Основное мероприятие «Реализация энергосберегающих мероприятий и внедрение энергоэффективного оборудования и материалов в муниципальном секторе»</t>
  </si>
  <si>
    <t>05 1 01 00000</t>
  </si>
  <si>
    <t>Муниципальная программа "Охрана окружающей среды в Пристенском районе Курской области на 2015-2020 годы"</t>
  </si>
  <si>
    <t xml:space="preserve">06 </t>
  </si>
  <si>
    <t>Подпрограмма «Экология и чистая вода в Пристенском районе  Курской области» на 2015-2020 годы</t>
  </si>
  <si>
    <t>06 1</t>
  </si>
  <si>
    <t>Основное мероприятие «Ремонт объектов водоснабжения»</t>
  </si>
  <si>
    <t>06 1 01 00000</t>
  </si>
  <si>
    <t>Основное мероприятие «Строительство  и содержание полигона ТБО»</t>
  </si>
  <si>
    <t>06 1 02 00000</t>
  </si>
  <si>
    <t>Основное мероприятие «Организация зон санитарной охраны на объектах питьевого водоснабжения»</t>
  </si>
  <si>
    <t>06 1 03 00000</t>
  </si>
  <si>
    <t>Муниципальная программа "Обеспечение доступным и комфортным жильем и коммунальными услугами граждан на территории сельских поселений муниципального района "Пристенский район" Курской области"</t>
  </si>
  <si>
    <t xml:space="preserve">07 </t>
  </si>
  <si>
    <t xml:space="preserve">Подпрограмма "Создание условий для обеспечения доступным и комфортным жильем граждан на территории сельских поселений муниципального района  "Пристенский район" Курской области" </t>
  </si>
  <si>
    <t xml:space="preserve">07 1 </t>
  </si>
  <si>
    <t>07 1  01 00000</t>
  </si>
  <si>
    <t>Основное мероприятие «Организация  мероприятий по утверждению генеральных планов поселения, правил землепользования и застройки сельских поселений муниципального района «Пристенский район» Курской области»</t>
  </si>
  <si>
    <t>07 1  02 00000</t>
  </si>
  <si>
    <t>Основное мероприятие «Содействие развитию социальной и инженерной инфраструктуры муниципальных образований Пристенского района Курской области"</t>
  </si>
  <si>
    <t>07 1 01 00000</t>
  </si>
  <si>
    <t>Основное мероприятие "Государственная поддержка молодых семей в улучшении жилищных условий на территории сельских поселений муниципального района "Пристенский район" Курской области на 2015-2020 годы"</t>
  </si>
  <si>
    <t>Основное мероприятие "Реализация Федерального закона от 13 июля 2015 года N 218-ФЗ "О государственной регистрации недвижимости""</t>
  </si>
  <si>
    <t>07 1  04 00000</t>
  </si>
  <si>
    <t xml:space="preserve">Подпрограмма  "Обеспечение качественными услугами ЖКХ населения сельских поселений муниципального района «Пристенский район» Курской области» </t>
  </si>
  <si>
    <t>07 2</t>
  </si>
  <si>
    <t>Основное мероприятие «Организация  и содержание мест захоронения на территории сельских поселений муниципального района «Пристенский район» Курской области»</t>
  </si>
  <si>
    <t>07 2 01 00000</t>
  </si>
  <si>
    <t>Основное мероприятие  «Организация сбора и вывоза отходов и мусора на территории сельских поселений муниципального района «Пристенский район» Курской области»</t>
  </si>
  <si>
    <t>07 2 02 00000</t>
  </si>
  <si>
    <t xml:space="preserve">Муниципальная программа  «Повышение эффективности развития молодежной политики, совершенствование системы оздоровления и отдыха детей,  развитие физической культуры и спорта в Пристенском районе Курской области на 2017-2019 годы»
</t>
  </si>
  <si>
    <t xml:space="preserve">08 </t>
  </si>
  <si>
    <t>Подпрограмма «Повышение эффективности реализации молодежной политики в Пристенском районе Курской области»</t>
  </si>
  <si>
    <t>08 1</t>
  </si>
  <si>
    <t>Основное мероприятие «Создание условий для развития молодежной политики в Пристенском районе Курской области»</t>
  </si>
  <si>
    <t>08 1 01 00000</t>
  </si>
  <si>
    <t xml:space="preserve">Подпрограмма «Реализация муниципальной политики в сфере физической культуры и спорта в Пристенском районе Курской области» </t>
  </si>
  <si>
    <t>08 2</t>
  </si>
  <si>
    <t>Основное мероприятие «Создание условий, обеспечивающих развитие массового спорта в Пристенском районе Курской области»</t>
  </si>
  <si>
    <t>08 2 01 00000</t>
  </si>
  <si>
    <t>Подпрограмма «Оздоровление и отдых детей Пристенского района Курской области»</t>
  </si>
  <si>
    <t xml:space="preserve">08 3 </t>
  </si>
  <si>
    <t>Основное мероприятие «Организация оздоровления и отдыха детей Пристенского района  Курской области различными формами»</t>
  </si>
  <si>
    <t>08 3 01 00000</t>
  </si>
  <si>
    <t>Муниципальная программа «Развитие муниципальной службы в Администрации Пристенского района Курской области на 2016-2018 годы»</t>
  </si>
  <si>
    <t xml:space="preserve">09 </t>
  </si>
  <si>
    <t xml:space="preserve"> Подпрограмма «Реализация мероприятий, направленных на развитие муниципальной службы» </t>
  </si>
  <si>
    <t xml:space="preserve">09 1 </t>
  </si>
  <si>
    <t>Основное мероприятие  «Организация обучения и переподготовки лиц замещающих выборные должности, должности муниципальной службы  на курсах повышения квалификации»</t>
  </si>
  <si>
    <t>09 1 01 00000</t>
  </si>
  <si>
    <t>Муниципальная программа «Сохранение и развитие архивного дела в Пристенском районе Курской области на 2016-2018 годы»</t>
  </si>
  <si>
    <t>10 1</t>
  </si>
  <si>
    <t>Основное мероприятие «Обеспечение деятельности и выполнение функций органов местного самоуправления»</t>
  </si>
  <si>
    <t>10 1 01 00000</t>
  </si>
  <si>
    <t>Подпрограмма «Организация хранения, комплектования и использования документов Архивного фонда Курской области и иных архивных документов»</t>
  </si>
  <si>
    <t>10 2</t>
  </si>
  <si>
    <t>Основное мероприятие «Осуществление отдельных полномочий в сфере архивного дела»</t>
  </si>
  <si>
    <t>10 2 01 00000</t>
  </si>
  <si>
    <t>Основное мероприятие «Реализация мероприятий по формированию и содержанию муниципального архива»</t>
  </si>
  <si>
    <t>10 2 02 00000</t>
  </si>
  <si>
    <t>Муниципальная программа  «Развитие транспортной системы, обеспечение перевозки пассажиров в   Пристенском  районе Курской  области и безопасности дорожного движения»</t>
  </si>
  <si>
    <t xml:space="preserve">Подпрограмма «Развитие сети автомобильных дорог общего пользования местного значения в Пристенском районе Курской области» </t>
  </si>
  <si>
    <t>11 1</t>
  </si>
  <si>
    <t>Основное мероприятие «Содержание, ремонт автомобильных дорог общего пользования местного значения»</t>
  </si>
  <si>
    <t>11 1 01 00000</t>
  </si>
  <si>
    <t>Подпрограмма «Повышение безопасности дорожного движения в Пристенском районе Курской области»</t>
  </si>
  <si>
    <t>11 2</t>
  </si>
  <si>
    <t>Основное мероприятие «Повышение безопасности дорожного движения в Пристенском районе Курской области»</t>
  </si>
  <si>
    <t>11 2 01 00000</t>
  </si>
  <si>
    <t>Подпрограмма "Развитие пассажирских перевозок в Пристенском районе Курской области»</t>
  </si>
  <si>
    <t>11 3</t>
  </si>
  <si>
    <t>Основное мероприятие "Содействие повышению доступности автомобильных перевозок населению Пристенского района Курской области"</t>
  </si>
  <si>
    <t>11 3 01 00000</t>
  </si>
  <si>
    <t>Муниципальная программа "Профилактика  правонарушений в Пристенском районе Курской области на 2017-2019 годы"</t>
  </si>
  <si>
    <t>12 1</t>
  </si>
  <si>
    <t>Основное мероприятие «Обеспечение деятельности комиссии по делам несовершеннолетних и защите их прав  в Пристенском районе»</t>
  </si>
  <si>
    <t>12 1 01 00000</t>
  </si>
  <si>
    <t>Подпрограмма «Обеспечение  правопорядка  на  территории  муниципального образования»</t>
  </si>
  <si>
    <t xml:space="preserve">12 2 </t>
  </si>
  <si>
    <t>Основное мероприятие «Мероприятия, направленные на повышение качества и эффективности работы системы профилактики преступлений и иных правонарушений в отношении определенных категорий лиц и по отдельным видам противоправной деятельности»</t>
  </si>
  <si>
    <t>12 2 01 00000</t>
  </si>
  <si>
    <t>Муниципальная программа «Развитие экономики Пристенского района Курской области на 2016-2020 годы»</t>
  </si>
  <si>
    <t xml:space="preserve">Подпрограмма  «Создание благоприятных условия для привлечения инвестиций в экономику Пристенского района Курской области» </t>
  </si>
  <si>
    <t xml:space="preserve">15 1 </t>
  </si>
  <si>
    <t>Основное мероприятие «Осуществление организационно-хозяйственных расходов, связанных с участием в ежегодной межрегиональной универсальной оптово-розничной Курской Коренской ярмарки на территории Курской области и ежегодном Среднерусском экономическом форуме на территории Курской области»</t>
  </si>
  <si>
    <t>15 1 01 00000</t>
  </si>
  <si>
    <t>Подпрограмма «Развитие малого и среднего предпринимательства в Пристенском районе Курской области»</t>
  </si>
  <si>
    <t xml:space="preserve">15 2 </t>
  </si>
  <si>
    <t>Основное мероприятие «Предоставление субсидий начинающим собственный бизнес на субсидирование части затрат, связанных с организацией и ведением дела, в том числе в инновационной сфере»</t>
  </si>
  <si>
    <t>15 2 02 00000</t>
  </si>
  <si>
    <t>Муниципальная программа «Устойчивое развитие сельских территорий Пристенского района Курской области на 2014-2017 годы и на период до 2020 года»</t>
  </si>
  <si>
    <t>Подпрограмма  "«Устойчивое развитие сельских территорий Пристенского района Курской области на 2014-2017 годы и на период до 2020 года»"</t>
  </si>
  <si>
    <t xml:space="preserve">16 1 </t>
  </si>
  <si>
    <t>Основное мероприятие «Строительство распределительных сетей газопровода»</t>
  </si>
  <si>
    <t>16 1 01 00000</t>
  </si>
  <si>
    <t>Основное мероприятие «Строительство локальных  сетей водоснабжения»</t>
  </si>
  <si>
    <t>16 1 02 00000</t>
  </si>
  <si>
    <t>Основное мероприятие «Строительство автомобильных дорог общего пользования местного значения»</t>
  </si>
  <si>
    <t>16 1 03 00000</t>
  </si>
  <si>
    <t>Муниципальная программа "Содействие занятости населения Пристенского района на 2017-2019 годы"</t>
  </si>
  <si>
    <t>Подпрограмма «Содействие временной занятости отдельных категорий граждан»</t>
  </si>
  <si>
    <t xml:space="preserve">17 1 </t>
  </si>
  <si>
    <t>Основное мероприятие  «Реализация мероприятий активной политики занятости населения»</t>
  </si>
  <si>
    <t>17 1 01 00000</t>
  </si>
  <si>
    <t>Основное мероприятие  «Финансовое обеспечение деятельности в сфере трудовых отношений»</t>
  </si>
  <si>
    <t>17 1 02 00000</t>
  </si>
  <si>
    <t>Муниципальная программа "Развитие информационного общества в Пристенском районе Курской области"</t>
  </si>
  <si>
    <t>Подпрограмма «Электронное правительство Пристенского района Курской области"</t>
  </si>
  <si>
    <t>20 1</t>
  </si>
  <si>
    <t>Основное мероприятие  «Осуществление мероприятий по формированию электронного правительства, обеспечение деятельности учреждений в сфере информационно-коммуникационного и технического обеспечения »</t>
  </si>
  <si>
    <t>20 1 01 00000</t>
  </si>
  <si>
    <t>Основное мероприятие  «Обеспечение деятельности муниципальных казенных учреждений в сфере информационно-коммуникационного и технического обеспечения"</t>
  </si>
  <si>
    <t>20 1 02 00000</t>
  </si>
  <si>
    <t>Подпрограмма «Развитие системы защиты информации Пристенского района Курской области»</t>
  </si>
  <si>
    <t>20 2</t>
  </si>
  <si>
    <t>Основное мероприятие  «Мероприятия по обеспечению безопасности в информационно-коммуникационной сфере»</t>
  </si>
  <si>
    <t>20 2 01 00000</t>
  </si>
  <si>
    <t>Муниципальная программа "Профилактика терроризма и экстремизма в Пристенском районке Курской области на 2017-2019 годы"</t>
  </si>
  <si>
    <t>Подпрограмма "Профилактика терроризма и эксремизма в Пристенском районе Курской области на 2017-2019 годы"</t>
  </si>
  <si>
    <t xml:space="preserve">21 1 </t>
  </si>
  <si>
    <t>Основное мероприятие «Усиление антитеррористической защищенности административных зданий, объектов образования, здравоохранения, культуры, спорта и объектов с массовым пребыванием граждан"</t>
  </si>
  <si>
    <t>21 1 03 00000</t>
  </si>
  <si>
    <t xml:space="preserve">И Н Ф О Р М А Ц И Я </t>
  </si>
  <si>
    <t>рублей</t>
  </si>
  <si>
    <t>План</t>
  </si>
  <si>
    <t xml:space="preserve">Касовое исполнение за 2017 год          </t>
  </si>
  <si>
    <t xml:space="preserve">           об исполнении муниципальных программ муниципального района "Пристенский район" Курской области за 2017 год</t>
  </si>
  <si>
    <r>
      <t>Процент</t>
    </r>
    <r>
      <rPr>
        <b/>
        <sz val="11.5"/>
        <color indexed="8"/>
        <rFont val="Times New Roman"/>
        <family val="1"/>
      </rPr>
      <t xml:space="preserve"> исполнения расходов,  %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</si>
</sst>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0"/>
      <name val="Helv"/>
      <family val="0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9" fillId="0" borderId="0">
      <alignment vertical="top" wrapText="1"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13" fillId="0" borderId="0">
      <alignment/>
      <protection/>
    </xf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49" fontId="3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left" wrapText="1"/>
    </xf>
    <xf numFmtId="49" fontId="8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justify"/>
    </xf>
    <xf numFmtId="0" fontId="7" fillId="0" borderId="10" xfId="55" applyFont="1" applyFill="1" applyBorder="1" applyAlignment="1">
      <alignment horizontal="left" wrapText="1"/>
      <protection/>
    </xf>
    <xf numFmtId="2" fontId="7" fillId="0" borderId="10" xfId="0" applyNumberFormat="1" applyFont="1" applyFill="1" applyBorder="1" applyAlignment="1">
      <alignment vertical="center" wrapText="1"/>
    </xf>
    <xf numFmtId="0" fontId="7" fillId="0" borderId="10" xfId="43" applyFont="1" applyFill="1" applyBorder="1" applyAlignment="1" applyProtection="1">
      <alignment wrapText="1"/>
      <protection/>
    </xf>
    <xf numFmtId="0" fontId="6" fillId="0" borderId="10" xfId="43" applyFont="1" applyFill="1" applyBorder="1" applyAlignment="1" applyProtection="1">
      <alignment wrapText="1"/>
      <protection/>
    </xf>
    <xf numFmtId="0" fontId="7" fillId="0" borderId="10" xfId="43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Alignment="1">
      <alignment vertical="top"/>
    </xf>
    <xf numFmtId="0" fontId="54" fillId="0" borderId="0" xfId="0" applyFont="1" applyAlignment="1">
      <alignment vertical="top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horizontal="right" wrapText="1"/>
    </xf>
    <xf numFmtId="49" fontId="6" fillId="10" borderId="10" xfId="0" applyNumberFormat="1" applyFont="1" applyFill="1" applyBorder="1" applyAlignment="1">
      <alignment/>
    </xf>
    <xf numFmtId="0" fontId="6" fillId="10" borderId="10" xfId="0" applyFont="1" applyFill="1" applyBorder="1" applyAlignment="1">
      <alignment horizontal="left" wrapText="1"/>
    </xf>
    <xf numFmtId="0" fontId="6" fillId="10" borderId="10" xfId="0" applyFont="1" applyFill="1" applyBorder="1" applyAlignment="1">
      <alignment wrapText="1"/>
    </xf>
    <xf numFmtId="0" fontId="6" fillId="10" borderId="10" xfId="0" applyFont="1" applyFill="1" applyBorder="1" applyAlignment="1">
      <alignment/>
    </xf>
    <xf numFmtId="0" fontId="6" fillId="10" borderId="10" xfId="0" applyFont="1" applyFill="1" applyBorder="1" applyAlignment="1">
      <alignment horizontal="justify"/>
    </xf>
    <xf numFmtId="0" fontId="6" fillId="10" borderId="0" xfId="0" applyFont="1" applyFill="1" applyAlignment="1">
      <alignment/>
    </xf>
    <xf numFmtId="0" fontId="6" fillId="10" borderId="10" xfId="43" applyFont="1" applyFill="1" applyBorder="1" applyAlignment="1" applyProtection="1">
      <alignment horizontal="left" wrapText="1"/>
      <protection/>
    </xf>
    <xf numFmtId="0" fontId="6" fillId="10" borderId="0" xfId="0" applyFont="1" applyFill="1" applyAlignment="1">
      <alignment wrapText="1"/>
    </xf>
    <xf numFmtId="49" fontId="6" fillId="10" borderId="10" xfId="0" applyNumberFormat="1" applyFont="1" applyFill="1" applyBorder="1" applyAlignment="1">
      <alignment vertical="center" wrapText="1"/>
    </xf>
    <xf numFmtId="0" fontId="6" fillId="10" borderId="10" xfId="0" applyFont="1" applyFill="1" applyBorder="1" applyAlignment="1">
      <alignment vertical="top" wrapText="1"/>
    </xf>
    <xf numFmtId="0" fontId="6" fillId="10" borderId="10" xfId="0" applyFont="1" applyFill="1" applyBorder="1" applyAlignment="1">
      <alignment horizontal="left" vertical="top" wrapText="1"/>
    </xf>
    <xf numFmtId="0" fontId="6" fillId="10" borderId="10" xfId="43" applyFont="1" applyFill="1" applyBorder="1" applyAlignment="1" applyProtection="1">
      <alignment wrapText="1" shrinkToFit="1"/>
      <protection/>
    </xf>
    <xf numFmtId="0" fontId="0" fillId="34" borderId="0" xfId="0" applyFill="1" applyAlignment="1">
      <alignment/>
    </xf>
    <xf numFmtId="49" fontId="7" fillId="0" borderId="10" xfId="43" applyNumberFormat="1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6" fillId="10" borderId="10" xfId="43" applyFont="1" applyFill="1" applyBorder="1" applyAlignment="1" applyProtection="1">
      <alignment wrapText="1"/>
      <protection/>
    </xf>
    <xf numFmtId="0" fontId="6" fillId="10" borderId="10" xfId="0" applyFont="1" applyFill="1" applyBorder="1" applyAlignment="1">
      <alignment horizontal="left"/>
    </xf>
    <xf numFmtId="0" fontId="11" fillId="10" borderId="10" xfId="0" applyFont="1" applyFill="1" applyBorder="1" applyAlignment="1">
      <alignment wrapText="1"/>
    </xf>
    <xf numFmtId="0" fontId="11" fillId="10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vertical="center" wrapText="1"/>
    </xf>
    <xf numFmtId="4" fontId="7" fillId="10" borderId="10" xfId="0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6" fillId="10" borderId="10" xfId="0" applyNumberFormat="1" applyFont="1" applyFill="1" applyBorder="1" applyAlignment="1">
      <alignment vertical="center" wrapText="1"/>
    </xf>
    <xf numFmtId="4" fontId="7" fillId="10" borderId="10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1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4" fontId="6" fillId="10" borderId="10" xfId="0" applyNumberFormat="1" applyFont="1" applyFill="1" applyBorder="1" applyAlignment="1">
      <alignment horizontal="right"/>
    </xf>
    <xf numFmtId="166" fontId="3" fillId="0" borderId="13" xfId="0" applyNumberFormat="1" applyFont="1" applyFill="1" applyBorder="1" applyAlignment="1">
      <alignment horizontal="center"/>
    </xf>
    <xf numFmtId="0" fontId="55" fillId="0" borderId="14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7" xfId="0" applyFont="1" applyFill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5" fillId="0" borderId="13" xfId="0" applyFont="1" applyFill="1" applyBorder="1" applyAlignment="1">
      <alignment/>
    </xf>
    <xf numFmtId="4" fontId="15" fillId="0" borderId="13" xfId="0" applyNumberFormat="1" applyFont="1" applyFill="1" applyBorder="1" applyAlignment="1">
      <alignment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horizontal="center"/>
    </xf>
    <xf numFmtId="0" fontId="55" fillId="0" borderId="14" xfId="0" applyFont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left" wrapText="1"/>
    </xf>
    <xf numFmtId="0" fontId="8" fillId="19" borderId="10" xfId="0" applyFont="1" applyFill="1" applyBorder="1" applyAlignment="1">
      <alignment wrapText="1"/>
    </xf>
    <xf numFmtId="49" fontId="8" fillId="19" borderId="10" xfId="0" applyNumberFormat="1" applyFont="1" applyFill="1" applyBorder="1" applyAlignment="1">
      <alignment/>
    </xf>
    <xf numFmtId="4" fontId="8" fillId="19" borderId="10" xfId="0" applyNumberFormat="1" applyFont="1" applyFill="1" applyBorder="1" applyAlignment="1">
      <alignment/>
    </xf>
    <xf numFmtId="49" fontId="8" fillId="19" borderId="10" xfId="0" applyNumberFormat="1" applyFont="1" applyFill="1" applyBorder="1" applyAlignment="1">
      <alignment horizontal="left" vertical="center" wrapText="1"/>
    </xf>
    <xf numFmtId="0" fontId="8" fillId="19" borderId="10" xfId="43" applyFont="1" applyFill="1" applyBorder="1" applyAlignment="1" applyProtection="1">
      <alignment wrapText="1"/>
      <protection/>
    </xf>
    <xf numFmtId="4" fontId="8" fillId="19" borderId="10" xfId="0" applyNumberFormat="1" applyFont="1" applyFill="1" applyBorder="1" applyAlignment="1">
      <alignment vertical="center" wrapText="1"/>
    </xf>
    <xf numFmtId="0" fontId="8" fillId="19" borderId="10" xfId="0" applyFont="1" applyFill="1" applyBorder="1" applyAlignment="1">
      <alignment horizontal="left"/>
    </xf>
    <xf numFmtId="0" fontId="8" fillId="19" borderId="10" xfId="43" applyFont="1" applyFill="1" applyBorder="1" applyAlignment="1" applyProtection="1">
      <alignment horizontal="left" wrapText="1"/>
      <protection/>
    </xf>
    <xf numFmtId="0" fontId="8" fillId="19" borderId="10" xfId="0" applyFont="1" applyFill="1" applyBorder="1" applyAlignment="1">
      <alignment horizontal="left"/>
    </xf>
    <xf numFmtId="4" fontId="8" fillId="19" borderId="1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6" fillId="0" borderId="0" xfId="0" applyFont="1" applyAlignment="1">
      <alignment horizontal="center" vertical="top"/>
    </xf>
    <xf numFmtId="166" fontId="3" fillId="0" borderId="14" xfId="0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 vertical="top" wrapText="1"/>
    </xf>
    <xf numFmtId="49" fontId="8" fillId="19" borderId="14" xfId="0" applyNumberFormat="1" applyFont="1" applyFill="1" applyBorder="1" applyAlignment="1">
      <alignment horizontal="left" vertical="center" wrapText="1"/>
    </xf>
    <xf numFmtId="49" fontId="8" fillId="19" borderId="13" xfId="0" applyNumberFormat="1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_Бюджет 2017-2019гг" xfId="54"/>
    <cellStyle name="Обычный_функц.стр-ра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2628200322DA1BBA42282C9440EEF08E6CC43400635U6VAM" TargetMode="External" /><Relationship Id="rId2" Type="http://schemas.openxmlformats.org/officeDocument/2006/relationships/hyperlink" Target="consultantplus://offline/ref=C6EF3AE28B6C46D1117CBBA251A07B11C6C7C5768D6761820E322DA1BBA42282C9440EEF08E6CC43400635U6VAM" TargetMode="External" /><Relationship Id="rId3" Type="http://schemas.openxmlformats.org/officeDocument/2006/relationships/hyperlink" Target="consultantplus://offline/ref=C6EF3AE28B6C46D1117CBBA251A07B11C6C7C5768D6761820E322DA1BBA42282C9440EEF08E6CC43400235U6VEM" TargetMode="External" /><Relationship Id="rId4" Type="http://schemas.openxmlformats.org/officeDocument/2006/relationships/hyperlink" Target="consultantplus://offline/ref=C6EF3AE28B6C46D1117CBBA251A07B11C6C7C5768D6761820E322DA1BBA42282C9440EEF08E6CC43400136U6VDM" TargetMode="External" /><Relationship Id="rId5" Type="http://schemas.openxmlformats.org/officeDocument/2006/relationships/hyperlink" Target="consultantplus://offline/ref=9C8C6091F07A6736C14182A29006343D5BBD7494BF22787139B89C820162E1855B84266ADC28F806D5AC82M8c2N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4"/>
  <sheetViews>
    <sheetView showGridLines="0" tabSelected="1" zoomScalePageLayoutView="0" workbookViewId="0" topLeftCell="A114">
      <selection activeCell="A67" sqref="A67:D67"/>
    </sheetView>
  </sheetViews>
  <sheetFormatPr defaultColWidth="9.140625" defaultRowHeight="15"/>
  <cols>
    <col min="1" max="1" width="56.00390625" style="0" customWidth="1"/>
    <col min="2" max="2" width="14.140625" style="0" customWidth="1"/>
    <col min="3" max="3" width="16.7109375" style="0" customWidth="1"/>
    <col min="4" max="4" width="17.421875" style="0" customWidth="1"/>
    <col min="5" max="5" width="16.140625" style="0" customWidth="1"/>
    <col min="7" max="7" width="10.421875" style="0" customWidth="1"/>
    <col min="8" max="8" width="11.28125" style="0" customWidth="1"/>
  </cols>
  <sheetData>
    <row r="1" spans="1:10" s="29" customFormat="1" ht="18.75" customHeight="1">
      <c r="A1" s="98" t="s">
        <v>206</v>
      </c>
      <c r="B1" s="98"/>
      <c r="C1" s="98"/>
      <c r="D1" s="98"/>
      <c r="E1" s="98"/>
      <c r="F1" s="30"/>
      <c r="G1" s="30"/>
      <c r="H1" s="30"/>
      <c r="I1" s="30"/>
      <c r="J1" s="30"/>
    </row>
    <row r="2" spans="1:10" s="29" customFormat="1" ht="37.5" customHeight="1">
      <c r="A2" s="101" t="s">
        <v>210</v>
      </c>
      <c r="B2" s="101"/>
      <c r="C2" s="101"/>
      <c r="D2" s="101"/>
      <c r="E2" s="101"/>
      <c r="F2" s="30"/>
      <c r="G2" s="30"/>
      <c r="H2" s="30"/>
      <c r="I2" s="30"/>
      <c r="J2" s="30"/>
    </row>
    <row r="3" spans="1:10" s="29" customFormat="1" ht="18.75" customHeight="1">
      <c r="A3" s="98"/>
      <c r="B3" s="98"/>
      <c r="C3" s="98"/>
      <c r="D3" s="98"/>
      <c r="E3" s="98"/>
      <c r="F3" s="30"/>
      <c r="G3" s="30"/>
      <c r="H3" s="30"/>
      <c r="I3" s="30"/>
      <c r="J3" s="30"/>
    </row>
    <row r="4" spans="1:5" ht="15.75" thickBot="1">
      <c r="A4" s="31"/>
      <c r="B4" s="32"/>
      <c r="C4" s="33"/>
      <c r="D4" s="33"/>
      <c r="E4" s="33" t="s">
        <v>207</v>
      </c>
    </row>
    <row r="5" spans="1:5" ht="61.5" customHeight="1" thickBot="1">
      <c r="A5" s="78" t="s">
        <v>0</v>
      </c>
      <c r="B5" s="79" t="s">
        <v>1</v>
      </c>
      <c r="C5" s="73" t="s">
        <v>208</v>
      </c>
      <c r="D5" s="74" t="s">
        <v>209</v>
      </c>
      <c r="E5" s="84" t="s">
        <v>211</v>
      </c>
    </row>
    <row r="6" spans="1:10" ht="15.75" thickBot="1">
      <c r="A6" s="75">
        <v>1</v>
      </c>
      <c r="B6" s="76">
        <v>2</v>
      </c>
      <c r="C6" s="76">
        <v>3</v>
      </c>
      <c r="D6" s="76">
        <v>4</v>
      </c>
      <c r="E6" s="77">
        <v>5</v>
      </c>
      <c r="G6" s="96"/>
      <c r="H6" s="96"/>
      <c r="I6" s="96"/>
      <c r="J6" s="96"/>
    </row>
    <row r="7" spans="1:5" ht="22.5" customHeight="1">
      <c r="A7" s="82" t="s">
        <v>2</v>
      </c>
      <c r="B7" s="80"/>
      <c r="C7" s="81">
        <f>C8+C16+C37+C48+C51+C56+C67+C74+C77+C83+C90+C96+C101+C106+C110+C117</f>
        <v>386633385.68</v>
      </c>
      <c r="D7" s="81">
        <f>D8+D16+D37+D48+D51+D56+D67+D74+D77+D83+D90+D96+D101+D106+D110+D117</f>
        <v>362429448.2800001</v>
      </c>
      <c r="E7" s="83">
        <f>ROUND(D7/C7*100,1)</f>
        <v>93.7</v>
      </c>
    </row>
    <row r="8" spans="1:5" ht="27.75">
      <c r="A8" s="1" t="s">
        <v>3</v>
      </c>
      <c r="B8" s="2" t="s">
        <v>4</v>
      </c>
      <c r="C8" s="56">
        <f>SUM(C9,C12,C14)</f>
        <v>24579990.58</v>
      </c>
      <c r="D8" s="56">
        <f>SUM(D9,D12,D14)</f>
        <v>24323389.14</v>
      </c>
      <c r="E8" s="72">
        <f aca="true" t="shared" si="0" ref="E8:E71">ROUND(D8/C8*100,1)</f>
        <v>99</v>
      </c>
    </row>
    <row r="9" spans="1:5" ht="27.75">
      <c r="A9" s="3" t="s">
        <v>5</v>
      </c>
      <c r="B9" s="4" t="s">
        <v>6</v>
      </c>
      <c r="C9" s="57">
        <f>SUM(C10:C11)</f>
        <v>4680007.18</v>
      </c>
      <c r="D9" s="57">
        <f>SUM(D10:D11)</f>
        <v>4677094.98</v>
      </c>
      <c r="E9" s="72">
        <f t="shared" si="0"/>
        <v>99.9</v>
      </c>
    </row>
    <row r="10" spans="1:5" ht="41.25">
      <c r="A10" s="35" t="s">
        <v>7</v>
      </c>
      <c r="B10" s="34" t="s">
        <v>8</v>
      </c>
      <c r="C10" s="58">
        <v>2963141.18</v>
      </c>
      <c r="D10" s="58">
        <v>2963141.18</v>
      </c>
      <c r="E10" s="72">
        <f t="shared" si="0"/>
        <v>100</v>
      </c>
    </row>
    <row r="11" spans="1:5" ht="27.75">
      <c r="A11" s="35" t="s">
        <v>9</v>
      </c>
      <c r="B11" s="34" t="s">
        <v>10</v>
      </c>
      <c r="C11" s="58">
        <v>1716866</v>
      </c>
      <c r="D11" s="58">
        <v>1713953.8</v>
      </c>
      <c r="E11" s="72">
        <f t="shared" si="0"/>
        <v>99.8</v>
      </c>
    </row>
    <row r="12" spans="1:5" ht="15">
      <c r="A12" s="7" t="s">
        <v>11</v>
      </c>
      <c r="B12" s="8" t="s">
        <v>12</v>
      </c>
      <c r="C12" s="59">
        <f>SUM(C13)</f>
        <v>10779383.4</v>
      </c>
      <c r="D12" s="59">
        <f>SUM(D13)</f>
        <v>10681843.37</v>
      </c>
      <c r="E12" s="72">
        <f t="shared" si="0"/>
        <v>99.1</v>
      </c>
    </row>
    <row r="13" spans="1:5" ht="41.25">
      <c r="A13" s="36" t="s">
        <v>13</v>
      </c>
      <c r="B13" s="34" t="s">
        <v>14</v>
      </c>
      <c r="C13" s="58">
        <v>10779383.4</v>
      </c>
      <c r="D13" s="58">
        <v>10681843.37</v>
      </c>
      <c r="E13" s="72">
        <f t="shared" si="0"/>
        <v>99.1</v>
      </c>
    </row>
    <row r="14" spans="1:5" ht="15">
      <c r="A14" s="7" t="s">
        <v>15</v>
      </c>
      <c r="B14" s="8" t="s">
        <v>16</v>
      </c>
      <c r="C14" s="59">
        <f>SUM(C15)</f>
        <v>9120600</v>
      </c>
      <c r="D14" s="59">
        <f>SUM(D15)</f>
        <v>8964450.79</v>
      </c>
      <c r="E14" s="72">
        <f t="shared" si="0"/>
        <v>98.3</v>
      </c>
    </row>
    <row r="15" spans="1:5" ht="29.25" customHeight="1">
      <c r="A15" s="36" t="s">
        <v>17</v>
      </c>
      <c r="B15" s="34" t="s">
        <v>18</v>
      </c>
      <c r="C15" s="58">
        <v>9120600</v>
      </c>
      <c r="D15" s="58">
        <v>8964450.79</v>
      </c>
      <c r="E15" s="72">
        <f t="shared" si="0"/>
        <v>98.3</v>
      </c>
    </row>
    <row r="16" spans="1:5" ht="41.25">
      <c r="A16" s="10" t="s">
        <v>19</v>
      </c>
      <c r="B16" s="11" t="s">
        <v>20</v>
      </c>
      <c r="C16" s="60">
        <f>C17+C20+C25+C29+C31+C33+C35</f>
        <v>23478924.87</v>
      </c>
      <c r="D16" s="60">
        <f>D17+D20+D25+D29+D31+D33+D35</f>
        <v>23352518.71</v>
      </c>
      <c r="E16" s="72">
        <f t="shared" si="0"/>
        <v>99.5</v>
      </c>
    </row>
    <row r="17" spans="1:5" ht="27.75">
      <c r="A17" s="12" t="s">
        <v>21</v>
      </c>
      <c r="B17" s="8" t="s">
        <v>22</v>
      </c>
      <c r="C17" s="61">
        <f>SUM(C18:C19)</f>
        <v>1971342.81</v>
      </c>
      <c r="D17" s="61">
        <f>SUM(D18:D19)</f>
        <v>1969969.98</v>
      </c>
      <c r="E17" s="72">
        <f t="shared" si="0"/>
        <v>99.9</v>
      </c>
    </row>
    <row r="18" spans="1:5" s="46" customFormat="1" ht="32.25" customHeight="1">
      <c r="A18" s="36" t="s">
        <v>23</v>
      </c>
      <c r="B18" s="37" t="s">
        <v>24</v>
      </c>
      <c r="C18" s="58">
        <v>198005</v>
      </c>
      <c r="D18" s="58">
        <v>198005</v>
      </c>
      <c r="E18" s="72">
        <f t="shared" si="0"/>
        <v>100</v>
      </c>
    </row>
    <row r="19" spans="1:5" s="46" customFormat="1" ht="27.75">
      <c r="A19" s="38" t="s">
        <v>25</v>
      </c>
      <c r="B19" s="37" t="s">
        <v>26</v>
      </c>
      <c r="C19" s="58">
        <v>1773337.81</v>
      </c>
      <c r="D19" s="58">
        <v>1771964.98</v>
      </c>
      <c r="E19" s="72">
        <f t="shared" si="0"/>
        <v>99.9</v>
      </c>
    </row>
    <row r="20" spans="1:5" ht="27.75">
      <c r="A20" s="12" t="s">
        <v>27</v>
      </c>
      <c r="B20" s="8" t="s">
        <v>28</v>
      </c>
      <c r="C20" s="61">
        <f>SUM(C21:C24)</f>
        <v>12207784.06</v>
      </c>
      <c r="D20" s="61">
        <f>SUM(D21:D24)</f>
        <v>12123250.73</v>
      </c>
      <c r="E20" s="72">
        <f t="shared" si="0"/>
        <v>99.3</v>
      </c>
    </row>
    <row r="21" spans="1:5" s="46" customFormat="1" ht="27.75">
      <c r="A21" s="35" t="s">
        <v>29</v>
      </c>
      <c r="B21" s="34" t="s">
        <v>30</v>
      </c>
      <c r="C21" s="58">
        <v>929780.06</v>
      </c>
      <c r="D21" s="58">
        <v>928982.61</v>
      </c>
      <c r="E21" s="72">
        <f t="shared" si="0"/>
        <v>99.9</v>
      </c>
    </row>
    <row r="22" spans="1:5" s="46" customFormat="1" ht="27.75">
      <c r="A22" s="35" t="s">
        <v>31</v>
      </c>
      <c r="B22" s="34" t="s">
        <v>32</v>
      </c>
      <c r="C22" s="58">
        <v>1705307</v>
      </c>
      <c r="D22" s="58">
        <v>1653182.22</v>
      </c>
      <c r="E22" s="72">
        <f t="shared" si="0"/>
        <v>96.9</v>
      </c>
    </row>
    <row r="23" spans="1:5" s="46" customFormat="1" ht="27.75">
      <c r="A23" s="35" t="s">
        <v>33</v>
      </c>
      <c r="B23" s="34" t="s">
        <v>34</v>
      </c>
      <c r="C23" s="58">
        <v>9174767</v>
      </c>
      <c r="D23" s="58">
        <v>9145327.41</v>
      </c>
      <c r="E23" s="72">
        <f t="shared" si="0"/>
        <v>99.7</v>
      </c>
    </row>
    <row r="24" spans="1:5" s="46" customFormat="1" ht="27.75">
      <c r="A24" s="35" t="s">
        <v>35</v>
      </c>
      <c r="B24" s="34" t="s">
        <v>36</v>
      </c>
      <c r="C24" s="58">
        <v>397930</v>
      </c>
      <c r="D24" s="58">
        <v>395758.49</v>
      </c>
      <c r="E24" s="72">
        <f t="shared" si="0"/>
        <v>99.5</v>
      </c>
    </row>
    <row r="25" spans="1:5" ht="27.75">
      <c r="A25" s="12" t="s">
        <v>37</v>
      </c>
      <c r="B25" s="8" t="s">
        <v>38</v>
      </c>
      <c r="C25" s="61">
        <f>SUM(C26:C28)</f>
        <v>9201798</v>
      </c>
      <c r="D25" s="61">
        <f>SUM(D26:D28)</f>
        <v>9201798</v>
      </c>
      <c r="E25" s="72">
        <f t="shared" si="0"/>
        <v>100</v>
      </c>
    </row>
    <row r="26" spans="1:5" s="28" customFormat="1" ht="27.75">
      <c r="A26" s="35" t="s">
        <v>39</v>
      </c>
      <c r="B26" s="34" t="s">
        <v>40</v>
      </c>
      <c r="C26" s="58">
        <v>762300</v>
      </c>
      <c r="D26" s="58">
        <v>762300</v>
      </c>
      <c r="E26" s="72">
        <f t="shared" si="0"/>
        <v>100</v>
      </c>
    </row>
    <row r="27" spans="1:5" s="28" customFormat="1" ht="41.25">
      <c r="A27" s="36" t="s">
        <v>41</v>
      </c>
      <c r="B27" s="34" t="s">
        <v>42</v>
      </c>
      <c r="C27" s="58">
        <v>8439498</v>
      </c>
      <c r="D27" s="58">
        <v>8439498</v>
      </c>
      <c r="E27" s="72">
        <f t="shared" si="0"/>
        <v>100</v>
      </c>
    </row>
    <row r="28" spans="1:5" s="28" customFormat="1" ht="35.25" customHeight="1" hidden="1">
      <c r="A28" s="9" t="s">
        <v>43</v>
      </c>
      <c r="B28" s="6" t="s">
        <v>44</v>
      </c>
      <c r="C28" s="62"/>
      <c r="D28" s="62"/>
      <c r="E28" s="72" t="e">
        <f t="shared" si="0"/>
        <v>#DIV/0!</v>
      </c>
    </row>
    <row r="29" spans="1:5" s="28" customFormat="1" ht="41.25" customHeight="1" hidden="1">
      <c r="A29" s="7" t="s">
        <v>45</v>
      </c>
      <c r="B29" s="8" t="s">
        <v>46</v>
      </c>
      <c r="C29" s="61">
        <f>SUM(C30)</f>
        <v>0</v>
      </c>
      <c r="D29" s="61">
        <f>SUM(D30)</f>
        <v>0</v>
      </c>
      <c r="E29" s="72" t="e">
        <f t="shared" si="0"/>
        <v>#DIV/0!</v>
      </c>
    </row>
    <row r="30" spans="1:5" s="28" customFormat="1" ht="27.75" customHeight="1" hidden="1">
      <c r="A30" s="9" t="s">
        <v>47</v>
      </c>
      <c r="B30" s="6" t="s">
        <v>48</v>
      </c>
      <c r="C30" s="61"/>
      <c r="D30" s="61"/>
      <c r="E30" s="72" t="e">
        <f t="shared" si="0"/>
        <v>#DIV/0!</v>
      </c>
    </row>
    <row r="31" spans="1:5" s="28" customFormat="1" ht="41.25">
      <c r="A31" s="47" t="s">
        <v>45</v>
      </c>
      <c r="B31" s="8" t="s">
        <v>46</v>
      </c>
      <c r="C31" s="61">
        <f>C32</f>
        <v>40000</v>
      </c>
      <c r="D31" s="61">
        <f>D32</f>
        <v>0</v>
      </c>
      <c r="E31" s="72">
        <f t="shared" si="0"/>
        <v>0</v>
      </c>
    </row>
    <row r="32" spans="1:5" s="28" customFormat="1" ht="27.75">
      <c r="A32" s="36" t="s">
        <v>47</v>
      </c>
      <c r="B32" s="37" t="s">
        <v>49</v>
      </c>
      <c r="C32" s="58">
        <v>40000</v>
      </c>
      <c r="D32" s="58">
        <v>0</v>
      </c>
      <c r="E32" s="72">
        <f t="shared" si="0"/>
        <v>0</v>
      </c>
    </row>
    <row r="33" spans="1:5" s="28" customFormat="1" ht="54.75">
      <c r="A33" s="15" t="s">
        <v>50</v>
      </c>
      <c r="B33" s="13" t="s">
        <v>51</v>
      </c>
      <c r="C33" s="62">
        <f>C34</f>
        <v>45000</v>
      </c>
      <c r="D33" s="62">
        <f>D34</f>
        <v>44500</v>
      </c>
      <c r="E33" s="72">
        <f t="shared" si="0"/>
        <v>98.9</v>
      </c>
    </row>
    <row r="34" spans="1:5" s="28" customFormat="1" ht="30.75" customHeight="1">
      <c r="A34" s="36" t="s">
        <v>52</v>
      </c>
      <c r="B34" s="37" t="s">
        <v>53</v>
      </c>
      <c r="C34" s="58">
        <v>45000</v>
      </c>
      <c r="D34" s="58">
        <v>44500</v>
      </c>
      <c r="E34" s="72">
        <f t="shared" si="0"/>
        <v>98.9</v>
      </c>
    </row>
    <row r="35" spans="1:5" s="28" customFormat="1" ht="90.75" customHeight="1">
      <c r="A35" s="16" t="s">
        <v>54</v>
      </c>
      <c r="B35" s="13" t="s">
        <v>55</v>
      </c>
      <c r="C35" s="62">
        <f>C36</f>
        <v>13000</v>
      </c>
      <c r="D35" s="62">
        <f>D36</f>
        <v>13000</v>
      </c>
      <c r="E35" s="72">
        <f t="shared" si="0"/>
        <v>100</v>
      </c>
    </row>
    <row r="36" spans="1:5" s="28" customFormat="1" ht="60" customHeight="1">
      <c r="A36" s="35" t="s">
        <v>56</v>
      </c>
      <c r="B36" s="39" t="s">
        <v>57</v>
      </c>
      <c r="C36" s="58">
        <v>13000</v>
      </c>
      <c r="D36" s="58">
        <v>13000</v>
      </c>
      <c r="E36" s="72">
        <f t="shared" si="0"/>
        <v>100</v>
      </c>
    </row>
    <row r="37" spans="1:5" s="28" customFormat="1" ht="30.75" customHeight="1">
      <c r="A37" s="86" t="s">
        <v>58</v>
      </c>
      <c r="B37" s="87" t="s">
        <v>59</v>
      </c>
      <c r="C37" s="88">
        <f>C38+C41+C46</f>
        <v>252961401.43</v>
      </c>
      <c r="D37" s="88">
        <f>D38+D41+D46</f>
        <v>250667753.51000002</v>
      </c>
      <c r="E37" s="72">
        <f t="shared" si="0"/>
        <v>99.1</v>
      </c>
    </row>
    <row r="38" spans="1:5" s="28" customFormat="1" ht="35.25" customHeight="1">
      <c r="A38" s="7" t="s">
        <v>60</v>
      </c>
      <c r="B38" s="8" t="s">
        <v>61</v>
      </c>
      <c r="C38" s="61">
        <f>SUM(C39:C40)</f>
        <v>18646172.43</v>
      </c>
      <c r="D38" s="61">
        <f>SUM(D39:D40)</f>
        <v>17993697.17</v>
      </c>
      <c r="E38" s="72">
        <f t="shared" si="0"/>
        <v>96.5</v>
      </c>
    </row>
    <row r="39" spans="1:5" s="28" customFormat="1" ht="30.75" customHeight="1">
      <c r="A39" s="36" t="s">
        <v>62</v>
      </c>
      <c r="B39" s="34" t="s">
        <v>63</v>
      </c>
      <c r="C39" s="58">
        <v>5756522.43</v>
      </c>
      <c r="D39" s="58">
        <v>5732892.98</v>
      </c>
      <c r="E39" s="72">
        <f t="shared" si="0"/>
        <v>99.6</v>
      </c>
    </row>
    <row r="40" spans="1:5" s="28" customFormat="1" ht="27.75">
      <c r="A40" s="36" t="s">
        <v>64</v>
      </c>
      <c r="B40" s="34" t="s">
        <v>65</v>
      </c>
      <c r="C40" s="58">
        <v>12889650</v>
      </c>
      <c r="D40" s="58">
        <v>12260804.19</v>
      </c>
      <c r="E40" s="72">
        <f t="shared" si="0"/>
        <v>95.1</v>
      </c>
    </row>
    <row r="41" spans="1:5" s="28" customFormat="1" ht="27.75">
      <c r="A41" s="7" t="s">
        <v>66</v>
      </c>
      <c r="B41" s="8" t="s">
        <v>67</v>
      </c>
      <c r="C41" s="61">
        <f>SUM(C42:C45)</f>
        <v>223607567</v>
      </c>
      <c r="D41" s="61">
        <f>SUM(D42:D45)</f>
        <v>222075511.36</v>
      </c>
      <c r="E41" s="72">
        <f t="shared" si="0"/>
        <v>99.3</v>
      </c>
    </row>
    <row r="42" spans="1:5" s="28" customFormat="1" ht="27.75">
      <c r="A42" s="38" t="s">
        <v>68</v>
      </c>
      <c r="B42" s="34" t="s">
        <v>69</v>
      </c>
      <c r="C42" s="58">
        <v>219004404</v>
      </c>
      <c r="D42" s="58">
        <v>217720303.4</v>
      </c>
      <c r="E42" s="72">
        <f t="shared" si="0"/>
        <v>99.4</v>
      </c>
    </row>
    <row r="43" spans="1:5" s="28" customFormat="1" ht="27.75">
      <c r="A43" s="38" t="s">
        <v>70</v>
      </c>
      <c r="B43" s="34" t="s">
        <v>71</v>
      </c>
      <c r="C43" s="58">
        <v>967921</v>
      </c>
      <c r="D43" s="58">
        <v>920624.4</v>
      </c>
      <c r="E43" s="72">
        <f t="shared" si="0"/>
        <v>95.1</v>
      </c>
    </row>
    <row r="44" spans="1:5" s="28" customFormat="1" ht="33.75" customHeight="1">
      <c r="A44" s="36" t="s">
        <v>72</v>
      </c>
      <c r="B44" s="34" t="s">
        <v>73</v>
      </c>
      <c r="C44" s="58">
        <v>1783124</v>
      </c>
      <c r="D44" s="58">
        <v>1775824</v>
      </c>
      <c r="E44" s="72">
        <f t="shared" si="0"/>
        <v>99.6</v>
      </c>
    </row>
    <row r="45" spans="1:5" s="28" customFormat="1" ht="59.25" customHeight="1">
      <c r="A45" s="38" t="s">
        <v>74</v>
      </c>
      <c r="B45" s="34" t="s">
        <v>75</v>
      </c>
      <c r="C45" s="58">
        <v>1852118</v>
      </c>
      <c r="D45" s="58">
        <v>1658759.56</v>
      </c>
      <c r="E45" s="72">
        <f t="shared" si="0"/>
        <v>89.6</v>
      </c>
    </row>
    <row r="46" spans="1:5" s="28" customFormat="1" ht="27.75">
      <c r="A46" s="7" t="s">
        <v>76</v>
      </c>
      <c r="B46" s="8" t="s">
        <v>77</v>
      </c>
      <c r="C46" s="61">
        <f>SUM(C47)</f>
        <v>10707662</v>
      </c>
      <c r="D46" s="61">
        <f>SUM(D47)</f>
        <v>10598544.98</v>
      </c>
      <c r="E46" s="72">
        <f t="shared" si="0"/>
        <v>99</v>
      </c>
    </row>
    <row r="47" spans="1:5" s="28" customFormat="1" ht="41.25">
      <c r="A47" s="36" t="s">
        <v>78</v>
      </c>
      <c r="B47" s="34" t="s">
        <v>79</v>
      </c>
      <c r="C47" s="58">
        <v>10707662</v>
      </c>
      <c r="D47" s="58">
        <v>10598544.98</v>
      </c>
      <c r="E47" s="72">
        <f t="shared" si="0"/>
        <v>99</v>
      </c>
    </row>
    <row r="48" spans="1:5" s="28" customFormat="1" ht="40.5">
      <c r="A48" s="89" t="s">
        <v>80</v>
      </c>
      <c r="B48" s="87" t="s">
        <v>81</v>
      </c>
      <c r="C48" s="88">
        <f>C49</f>
        <v>702800</v>
      </c>
      <c r="D48" s="88">
        <f>D49</f>
        <v>673969.66</v>
      </c>
      <c r="E48" s="72">
        <f t="shared" si="0"/>
        <v>95.9</v>
      </c>
    </row>
    <row r="49" spans="1:12" s="28" customFormat="1" ht="15">
      <c r="A49" s="17" t="s">
        <v>82</v>
      </c>
      <c r="B49" s="6" t="s">
        <v>83</v>
      </c>
      <c r="C49" s="62">
        <f>SUM(C50)</f>
        <v>702800</v>
      </c>
      <c r="D49" s="62">
        <f>SUM(D50)</f>
        <v>673969.66</v>
      </c>
      <c r="E49" s="72">
        <f t="shared" si="0"/>
        <v>95.9</v>
      </c>
      <c r="G49" s="97"/>
      <c r="H49" s="97"/>
      <c r="J49" s="97"/>
      <c r="K49" s="97"/>
      <c r="L49" s="97"/>
    </row>
    <row r="50" spans="1:12" s="28" customFormat="1" ht="39.75" customHeight="1">
      <c r="A50" s="52" t="s">
        <v>84</v>
      </c>
      <c r="B50" s="34" t="s">
        <v>85</v>
      </c>
      <c r="C50" s="58">
        <v>702800</v>
      </c>
      <c r="D50" s="58">
        <v>673969.66</v>
      </c>
      <c r="E50" s="72">
        <f t="shared" si="0"/>
        <v>95.9</v>
      </c>
      <c r="G50" s="48"/>
      <c r="H50" s="48"/>
      <c r="I50" s="48"/>
      <c r="J50" s="48"/>
      <c r="K50" s="48"/>
      <c r="L50" s="48"/>
    </row>
    <row r="51" spans="1:5" s="28" customFormat="1" ht="32.25" customHeight="1">
      <c r="A51" s="86" t="s">
        <v>86</v>
      </c>
      <c r="B51" s="87" t="s">
        <v>87</v>
      </c>
      <c r="C51" s="88">
        <f>SUM(C52)</f>
        <v>3444801</v>
      </c>
      <c r="D51" s="88">
        <f>SUM(D52)</f>
        <v>3350160</v>
      </c>
      <c r="E51" s="72">
        <f t="shared" si="0"/>
        <v>97.3</v>
      </c>
    </row>
    <row r="52" spans="1:5" s="28" customFormat="1" ht="33" customHeight="1">
      <c r="A52" s="19" t="s">
        <v>88</v>
      </c>
      <c r="B52" s="8" t="s">
        <v>89</v>
      </c>
      <c r="C52" s="63">
        <f>SUM(C53:C55)</f>
        <v>3444801</v>
      </c>
      <c r="D52" s="63">
        <f>SUM(D53:D55)</f>
        <v>3350160</v>
      </c>
      <c r="E52" s="72">
        <f t="shared" si="0"/>
        <v>97.3</v>
      </c>
    </row>
    <row r="53" spans="1:5" s="28" customFormat="1" ht="18.75" customHeight="1">
      <c r="A53" s="40" t="s">
        <v>90</v>
      </c>
      <c r="B53" s="34" t="s">
        <v>91</v>
      </c>
      <c r="C53" s="64">
        <v>3150801</v>
      </c>
      <c r="D53" s="64">
        <v>3066960</v>
      </c>
      <c r="E53" s="72">
        <f t="shared" si="0"/>
        <v>97.3</v>
      </c>
    </row>
    <row r="54" spans="1:5" s="28" customFormat="1" ht="34.5" customHeight="1">
      <c r="A54" s="41" t="s">
        <v>92</v>
      </c>
      <c r="B54" s="34" t="s">
        <v>93</v>
      </c>
      <c r="C54" s="64">
        <v>94000</v>
      </c>
      <c r="D54" s="64">
        <v>88200</v>
      </c>
      <c r="E54" s="72">
        <f t="shared" si="0"/>
        <v>93.8</v>
      </c>
    </row>
    <row r="55" spans="1:5" s="28" customFormat="1" ht="30" customHeight="1">
      <c r="A55" s="40" t="s">
        <v>94</v>
      </c>
      <c r="B55" s="34" t="s">
        <v>95</v>
      </c>
      <c r="C55" s="64">
        <v>200000</v>
      </c>
      <c r="D55" s="64">
        <v>195000</v>
      </c>
      <c r="E55" s="72">
        <f t="shared" si="0"/>
        <v>97.5</v>
      </c>
    </row>
    <row r="56" spans="1:5" s="28" customFormat="1" ht="64.5" customHeight="1">
      <c r="A56" s="90" t="s">
        <v>96</v>
      </c>
      <c r="B56" s="87" t="s">
        <v>97</v>
      </c>
      <c r="C56" s="91">
        <f>SUM(C57,C64)</f>
        <v>7246829.62</v>
      </c>
      <c r="D56" s="91">
        <f>SUM(D57,D64)</f>
        <v>7246829.62</v>
      </c>
      <c r="E56" s="72">
        <f t="shared" si="0"/>
        <v>100</v>
      </c>
    </row>
    <row r="57" spans="1:5" s="28" customFormat="1" ht="54.75">
      <c r="A57" s="17" t="s">
        <v>98</v>
      </c>
      <c r="B57" s="8" t="s">
        <v>99</v>
      </c>
      <c r="C57" s="63">
        <f>SUM(C58:C63)</f>
        <v>7246829.62</v>
      </c>
      <c r="D57" s="63">
        <f>SUM(D58:D63)</f>
        <v>7246829.62</v>
      </c>
      <c r="E57" s="72">
        <f t="shared" si="0"/>
        <v>100</v>
      </c>
    </row>
    <row r="58" spans="1:5" s="28" customFormat="1" ht="15" customHeight="1" hidden="1">
      <c r="A58" s="9"/>
      <c r="B58" s="6" t="s">
        <v>100</v>
      </c>
      <c r="C58" s="65"/>
      <c r="D58" s="65"/>
      <c r="E58" s="72" t="e">
        <f t="shared" si="0"/>
        <v>#DIV/0!</v>
      </c>
    </row>
    <row r="59" spans="1:5" s="28" customFormat="1" ht="55.5" customHeight="1" hidden="1">
      <c r="A59" s="14" t="s">
        <v>101</v>
      </c>
      <c r="B59" s="6" t="s">
        <v>102</v>
      </c>
      <c r="C59" s="65"/>
      <c r="D59" s="65"/>
      <c r="E59" s="72" t="e">
        <f t="shared" si="0"/>
        <v>#DIV/0!</v>
      </c>
    </row>
    <row r="60" spans="1:5" s="28" customFormat="1" ht="43.5" customHeight="1">
      <c r="A60" s="38" t="s">
        <v>103</v>
      </c>
      <c r="B60" s="42" t="s">
        <v>104</v>
      </c>
      <c r="C60" s="66">
        <v>6135510.62</v>
      </c>
      <c r="D60" s="66">
        <v>6135510.62</v>
      </c>
      <c r="E60" s="72">
        <f t="shared" si="0"/>
        <v>100</v>
      </c>
    </row>
    <row r="61" spans="1:5" s="28" customFormat="1" ht="55.5" customHeight="1">
      <c r="A61" s="43" t="s">
        <v>105</v>
      </c>
      <c r="B61" s="34" t="s">
        <v>102</v>
      </c>
      <c r="C61" s="66">
        <v>647716</v>
      </c>
      <c r="D61" s="66">
        <v>647716</v>
      </c>
      <c r="E61" s="72">
        <f t="shared" si="0"/>
        <v>100</v>
      </c>
    </row>
    <row r="62" spans="1:9" s="28" customFormat="1" ht="53.25" customHeight="1">
      <c r="A62" s="38" t="s">
        <v>106</v>
      </c>
      <c r="B62" s="34" t="s">
        <v>107</v>
      </c>
      <c r="C62" s="66">
        <v>463603</v>
      </c>
      <c r="D62" s="66">
        <v>463603</v>
      </c>
      <c r="E62" s="72">
        <f t="shared" si="0"/>
        <v>100</v>
      </c>
      <c r="I62" s="20"/>
    </row>
    <row r="63" spans="1:5" s="28" customFormat="1" ht="33.75" customHeight="1" hidden="1">
      <c r="A63" s="9"/>
      <c r="B63" s="6"/>
      <c r="C63" s="65"/>
      <c r="D63" s="65"/>
      <c r="E63" s="72" t="e">
        <f t="shared" si="0"/>
        <v>#DIV/0!</v>
      </c>
    </row>
    <row r="64" spans="1:5" s="28" customFormat="1" ht="54.75" customHeight="1" hidden="1">
      <c r="A64" s="17" t="s">
        <v>108</v>
      </c>
      <c r="B64" s="8" t="s">
        <v>109</v>
      </c>
      <c r="C64" s="63">
        <f>SUM(C65:C66)</f>
        <v>0</v>
      </c>
      <c r="D64" s="63">
        <f>SUM(D65:D66)</f>
        <v>0</v>
      </c>
      <c r="E64" s="72" t="e">
        <f t="shared" si="0"/>
        <v>#DIV/0!</v>
      </c>
    </row>
    <row r="65" spans="1:5" s="28" customFormat="1" ht="47.25" customHeight="1" hidden="1">
      <c r="A65" s="9" t="s">
        <v>110</v>
      </c>
      <c r="B65" s="6" t="s">
        <v>111</v>
      </c>
      <c r="C65" s="63"/>
      <c r="D65" s="63"/>
      <c r="E65" s="72" t="e">
        <f t="shared" si="0"/>
        <v>#DIV/0!</v>
      </c>
    </row>
    <row r="66" spans="1:5" s="28" customFormat="1" ht="41.25" customHeight="1" hidden="1">
      <c r="A66" s="18" t="s">
        <v>112</v>
      </c>
      <c r="B66" s="6" t="s">
        <v>113</v>
      </c>
      <c r="C66" s="63"/>
      <c r="D66" s="63"/>
      <c r="E66" s="72" t="e">
        <f t="shared" si="0"/>
        <v>#DIV/0!</v>
      </c>
    </row>
    <row r="67" spans="1:5" s="28" customFormat="1" ht="81.75" customHeight="1">
      <c r="A67" s="85" t="s">
        <v>114</v>
      </c>
      <c r="B67" s="87" t="s">
        <v>115</v>
      </c>
      <c r="C67" s="88">
        <f>SUM(C68,C70,C72)</f>
        <v>1955860</v>
      </c>
      <c r="D67" s="88">
        <f>SUM(D68,D70,D72)</f>
        <v>1904713.7</v>
      </c>
      <c r="E67" s="72">
        <f t="shared" si="0"/>
        <v>97.4</v>
      </c>
    </row>
    <row r="68" spans="1:5" s="28" customFormat="1" ht="41.25">
      <c r="A68" s="12" t="s">
        <v>116</v>
      </c>
      <c r="B68" s="8" t="s">
        <v>117</v>
      </c>
      <c r="C68" s="61">
        <f>SUM(C69)</f>
        <v>213000</v>
      </c>
      <c r="D68" s="61">
        <f>SUM(D69)</f>
        <v>204145</v>
      </c>
      <c r="E68" s="72">
        <f t="shared" si="0"/>
        <v>95.8</v>
      </c>
    </row>
    <row r="69" spans="1:5" s="28" customFormat="1" ht="28.5" customHeight="1">
      <c r="A69" s="35" t="s">
        <v>118</v>
      </c>
      <c r="B69" s="34" t="s">
        <v>119</v>
      </c>
      <c r="C69" s="58">
        <v>213000</v>
      </c>
      <c r="D69" s="58">
        <v>204145</v>
      </c>
      <c r="E69" s="72">
        <f t="shared" si="0"/>
        <v>95.8</v>
      </c>
    </row>
    <row r="70" spans="1:5" s="28" customFormat="1" ht="41.25">
      <c r="A70" s="7" t="s">
        <v>120</v>
      </c>
      <c r="B70" s="21" t="s">
        <v>121</v>
      </c>
      <c r="C70" s="61">
        <f>SUM(C71)</f>
        <v>524500</v>
      </c>
      <c r="D70" s="61">
        <f>SUM(D71)</f>
        <v>482208.7</v>
      </c>
      <c r="E70" s="72">
        <f t="shared" si="0"/>
        <v>91.9</v>
      </c>
    </row>
    <row r="71" spans="1:5" s="28" customFormat="1" ht="41.25">
      <c r="A71" s="38" t="s">
        <v>122</v>
      </c>
      <c r="B71" s="53" t="s">
        <v>123</v>
      </c>
      <c r="C71" s="67">
        <v>524500</v>
      </c>
      <c r="D71" s="67">
        <v>482208.7</v>
      </c>
      <c r="E71" s="72">
        <f t="shared" si="0"/>
        <v>91.9</v>
      </c>
    </row>
    <row r="72" spans="1:5" s="28" customFormat="1" ht="27.75">
      <c r="A72" s="12" t="s">
        <v>124</v>
      </c>
      <c r="B72" s="21" t="s">
        <v>125</v>
      </c>
      <c r="C72" s="61">
        <f>SUM(C73)</f>
        <v>1218360</v>
      </c>
      <c r="D72" s="61">
        <f>SUM(D73)</f>
        <v>1218360</v>
      </c>
      <c r="E72" s="72">
        <f aca="true" t="shared" si="1" ref="E72:E120">ROUND(D72/C72*100,1)</f>
        <v>100</v>
      </c>
    </row>
    <row r="73" spans="1:5" s="28" customFormat="1" ht="41.25">
      <c r="A73" s="35" t="s">
        <v>126</v>
      </c>
      <c r="B73" s="37" t="s">
        <v>127</v>
      </c>
      <c r="C73" s="67">
        <v>1218360</v>
      </c>
      <c r="D73" s="67">
        <v>1218360</v>
      </c>
      <c r="E73" s="72">
        <f t="shared" si="1"/>
        <v>100</v>
      </c>
    </row>
    <row r="74" spans="1:5" s="28" customFormat="1" ht="48" customHeight="1">
      <c r="A74" s="86" t="s">
        <v>128</v>
      </c>
      <c r="B74" s="87" t="s">
        <v>129</v>
      </c>
      <c r="C74" s="88">
        <f>SUM(C75)</f>
        <v>20000</v>
      </c>
      <c r="D74" s="88">
        <f>SUM(D75)</f>
        <v>16500</v>
      </c>
      <c r="E74" s="72">
        <f t="shared" si="1"/>
        <v>82.5</v>
      </c>
    </row>
    <row r="75" spans="1:5" s="28" customFormat="1" ht="33.75" customHeight="1">
      <c r="A75" s="12" t="s">
        <v>130</v>
      </c>
      <c r="B75" s="21" t="s">
        <v>131</v>
      </c>
      <c r="C75" s="61">
        <f>SUM(C76)</f>
        <v>20000</v>
      </c>
      <c r="D75" s="61">
        <f>SUM(D76)</f>
        <v>16500</v>
      </c>
      <c r="E75" s="72">
        <f t="shared" si="1"/>
        <v>82.5</v>
      </c>
    </row>
    <row r="76" spans="1:5" s="28" customFormat="1" ht="52.5" customHeight="1">
      <c r="A76" s="44" t="s">
        <v>132</v>
      </c>
      <c r="B76" s="37" t="s">
        <v>133</v>
      </c>
      <c r="C76" s="58">
        <v>20000</v>
      </c>
      <c r="D76" s="58">
        <v>16500</v>
      </c>
      <c r="E76" s="72">
        <f t="shared" si="1"/>
        <v>82.5</v>
      </c>
    </row>
    <row r="77" spans="1:5" s="28" customFormat="1" ht="41.25">
      <c r="A77" s="85" t="s">
        <v>134</v>
      </c>
      <c r="B77" s="92">
        <v>10</v>
      </c>
      <c r="C77" s="88">
        <f>C78+C80</f>
        <v>731225</v>
      </c>
      <c r="D77" s="88">
        <f>D78+D80</f>
        <v>718627.61</v>
      </c>
      <c r="E77" s="72">
        <f t="shared" si="1"/>
        <v>98.3</v>
      </c>
    </row>
    <row r="78" spans="1:5" s="28" customFormat="1" ht="27.75">
      <c r="A78" s="7" t="s">
        <v>5</v>
      </c>
      <c r="B78" s="21" t="s">
        <v>135</v>
      </c>
      <c r="C78" s="62">
        <f>SUM(C79)</f>
        <v>323385</v>
      </c>
      <c r="D78" s="62">
        <f>SUM(D79)</f>
        <v>316764.27</v>
      </c>
      <c r="E78" s="72">
        <f t="shared" si="1"/>
        <v>98</v>
      </c>
    </row>
    <row r="79" spans="1:5" s="28" customFormat="1" ht="27.75">
      <c r="A79" s="38" t="s">
        <v>136</v>
      </c>
      <c r="B79" s="37" t="s">
        <v>137</v>
      </c>
      <c r="C79" s="58">
        <v>323385</v>
      </c>
      <c r="D79" s="58">
        <v>316764.27</v>
      </c>
      <c r="E79" s="72">
        <f t="shared" si="1"/>
        <v>98</v>
      </c>
    </row>
    <row r="80" spans="1:5" s="28" customFormat="1" ht="41.25">
      <c r="A80" s="7" t="s">
        <v>138</v>
      </c>
      <c r="B80" s="21" t="s">
        <v>139</v>
      </c>
      <c r="C80" s="61">
        <f>SUM(C81:C82)</f>
        <v>407840</v>
      </c>
      <c r="D80" s="61">
        <f>SUM(D81:D82)</f>
        <v>401863.33999999997</v>
      </c>
      <c r="E80" s="72">
        <f t="shared" si="1"/>
        <v>98.5</v>
      </c>
    </row>
    <row r="81" spans="1:5" s="28" customFormat="1" ht="27.75">
      <c r="A81" s="36" t="s">
        <v>140</v>
      </c>
      <c r="B81" s="37" t="s">
        <v>141</v>
      </c>
      <c r="C81" s="67">
        <v>248190</v>
      </c>
      <c r="D81" s="67">
        <v>248190</v>
      </c>
      <c r="E81" s="72">
        <f t="shared" si="1"/>
        <v>100</v>
      </c>
    </row>
    <row r="82" spans="1:5" s="28" customFormat="1" ht="32.25" customHeight="1">
      <c r="A82" s="36" t="s">
        <v>142</v>
      </c>
      <c r="B82" s="37" t="s">
        <v>143</v>
      </c>
      <c r="C82" s="67">
        <v>159650</v>
      </c>
      <c r="D82" s="67">
        <v>153673.34</v>
      </c>
      <c r="E82" s="72">
        <f t="shared" si="1"/>
        <v>96.3</v>
      </c>
    </row>
    <row r="83" spans="1:5" s="28" customFormat="1" ht="54.75">
      <c r="A83" s="93" t="s">
        <v>144</v>
      </c>
      <c r="B83" s="92">
        <v>11</v>
      </c>
      <c r="C83" s="88">
        <f>C84+C86+C88</f>
        <v>15720259</v>
      </c>
      <c r="D83" s="88">
        <f>D84+D86+D88</f>
        <v>15465802.85</v>
      </c>
      <c r="E83" s="72">
        <f t="shared" si="1"/>
        <v>98.4</v>
      </c>
    </row>
    <row r="84" spans="1:5" s="28" customFormat="1" ht="41.25">
      <c r="A84" s="19" t="s">
        <v>145</v>
      </c>
      <c r="B84" s="23" t="s">
        <v>146</v>
      </c>
      <c r="C84" s="62">
        <f>C85</f>
        <v>15606449</v>
      </c>
      <c r="D84" s="62">
        <f>D85</f>
        <v>15351992.85</v>
      </c>
      <c r="E84" s="72">
        <f t="shared" si="1"/>
        <v>98.4</v>
      </c>
    </row>
    <row r="85" spans="1:5" s="28" customFormat="1" ht="27.75">
      <c r="A85" s="45" t="s">
        <v>147</v>
      </c>
      <c r="B85" s="37" t="s">
        <v>148</v>
      </c>
      <c r="C85" s="58">
        <v>15606449</v>
      </c>
      <c r="D85" s="58">
        <v>15351992.85</v>
      </c>
      <c r="E85" s="72">
        <f t="shared" si="1"/>
        <v>98.4</v>
      </c>
    </row>
    <row r="86" spans="1:5" s="28" customFormat="1" ht="28.5" customHeight="1">
      <c r="A86" s="19" t="s">
        <v>149</v>
      </c>
      <c r="B86" s="21" t="s">
        <v>150</v>
      </c>
      <c r="C86" s="61">
        <f>C87</f>
        <v>113810</v>
      </c>
      <c r="D86" s="61">
        <f>D87</f>
        <v>113810</v>
      </c>
      <c r="E86" s="72">
        <f t="shared" si="1"/>
        <v>100</v>
      </c>
    </row>
    <row r="87" spans="1:5" s="28" customFormat="1" ht="27.75">
      <c r="A87" s="35" t="s">
        <v>151</v>
      </c>
      <c r="B87" s="37" t="s">
        <v>152</v>
      </c>
      <c r="C87" s="58">
        <v>113810</v>
      </c>
      <c r="D87" s="58">
        <v>113810</v>
      </c>
      <c r="E87" s="72">
        <f t="shared" si="1"/>
        <v>100</v>
      </c>
    </row>
    <row r="88" spans="1:5" s="28" customFormat="1" ht="27.75" customHeight="1" hidden="1">
      <c r="A88" s="12" t="s">
        <v>153</v>
      </c>
      <c r="B88" s="21" t="s">
        <v>154</v>
      </c>
      <c r="C88" s="61">
        <f>C89</f>
        <v>0</v>
      </c>
      <c r="D88" s="61">
        <f>D89</f>
        <v>0</v>
      </c>
      <c r="E88" s="72" t="e">
        <f t="shared" si="1"/>
        <v>#DIV/0!</v>
      </c>
    </row>
    <row r="89" spans="1:5" s="28" customFormat="1" ht="41.25" customHeight="1" hidden="1">
      <c r="A89" s="5" t="s">
        <v>155</v>
      </c>
      <c r="B89" s="13" t="s">
        <v>156</v>
      </c>
      <c r="C89" s="62">
        <v>0</v>
      </c>
      <c r="D89" s="62">
        <v>0</v>
      </c>
      <c r="E89" s="72" t="e">
        <f t="shared" si="1"/>
        <v>#DIV/0!</v>
      </c>
    </row>
    <row r="90" spans="1:5" s="28" customFormat="1" ht="40.5">
      <c r="A90" s="89" t="s">
        <v>157</v>
      </c>
      <c r="B90" s="92">
        <v>12</v>
      </c>
      <c r="C90" s="88">
        <f>C91+C93</f>
        <v>376300</v>
      </c>
      <c r="D90" s="88">
        <f>D91+D93</f>
        <v>335180.3</v>
      </c>
      <c r="E90" s="72">
        <f t="shared" si="1"/>
        <v>89.1</v>
      </c>
    </row>
    <row r="91" spans="1:5" s="28" customFormat="1" ht="27.75">
      <c r="A91" s="7" t="s">
        <v>5</v>
      </c>
      <c r="B91" s="21" t="s">
        <v>158</v>
      </c>
      <c r="C91" s="61">
        <f>C92</f>
        <v>254100</v>
      </c>
      <c r="D91" s="61">
        <f>D92</f>
        <v>224180.3</v>
      </c>
      <c r="E91" s="72">
        <f t="shared" si="1"/>
        <v>88.2</v>
      </c>
    </row>
    <row r="92" spans="1:5" s="28" customFormat="1" ht="41.25">
      <c r="A92" s="36" t="s">
        <v>159</v>
      </c>
      <c r="B92" s="37" t="s">
        <v>160</v>
      </c>
      <c r="C92" s="67">
        <v>254100</v>
      </c>
      <c r="D92" s="67">
        <v>224180.3</v>
      </c>
      <c r="E92" s="72">
        <f t="shared" si="1"/>
        <v>88.2</v>
      </c>
    </row>
    <row r="93" spans="1:5" s="28" customFormat="1" ht="27.75">
      <c r="A93" s="7" t="s">
        <v>161</v>
      </c>
      <c r="B93" s="21" t="s">
        <v>162</v>
      </c>
      <c r="C93" s="61">
        <f>C94</f>
        <v>122200</v>
      </c>
      <c r="D93" s="61">
        <f>D94</f>
        <v>111000</v>
      </c>
      <c r="E93" s="72">
        <f t="shared" si="1"/>
        <v>90.8</v>
      </c>
    </row>
    <row r="94" spans="1:5" s="28" customFormat="1" ht="68.25">
      <c r="A94" s="36" t="s">
        <v>163</v>
      </c>
      <c r="B94" s="37" t="s">
        <v>164</v>
      </c>
      <c r="C94" s="58">
        <v>122200</v>
      </c>
      <c r="D94" s="58">
        <v>111000</v>
      </c>
      <c r="E94" s="72">
        <f t="shared" si="1"/>
        <v>90.8</v>
      </c>
    </row>
    <row r="95" spans="1:5" s="28" customFormat="1" ht="15" customHeight="1" hidden="1">
      <c r="A95" s="5"/>
      <c r="B95" s="13"/>
      <c r="C95" s="62"/>
      <c r="D95" s="62"/>
      <c r="E95" s="72" t="e">
        <f t="shared" si="1"/>
        <v>#DIV/0!</v>
      </c>
    </row>
    <row r="96" spans="1:9" s="28" customFormat="1" ht="32.25" customHeight="1">
      <c r="A96" s="86" t="s">
        <v>165</v>
      </c>
      <c r="B96" s="92">
        <v>15</v>
      </c>
      <c r="C96" s="88">
        <f>C97+C99</f>
        <v>11000</v>
      </c>
      <c r="D96" s="88">
        <f>D97+D99</f>
        <v>5000</v>
      </c>
      <c r="E96" s="72">
        <f t="shared" si="1"/>
        <v>45.5</v>
      </c>
      <c r="G96" s="24"/>
      <c r="H96" s="24"/>
      <c r="I96" s="24"/>
    </row>
    <row r="97" spans="1:9" s="28" customFormat="1" ht="41.25">
      <c r="A97" s="7" t="s">
        <v>166</v>
      </c>
      <c r="B97" s="21" t="s">
        <v>167</v>
      </c>
      <c r="C97" s="61">
        <f>C98</f>
        <v>5000</v>
      </c>
      <c r="D97" s="61">
        <f>D98</f>
        <v>5000</v>
      </c>
      <c r="E97" s="72">
        <f t="shared" si="1"/>
        <v>100</v>
      </c>
      <c r="G97" s="25"/>
      <c r="H97" s="25"/>
      <c r="I97" s="25"/>
    </row>
    <row r="98" spans="1:9" s="28" customFormat="1" ht="81.75">
      <c r="A98" s="36" t="s">
        <v>168</v>
      </c>
      <c r="B98" s="37" t="s">
        <v>169</v>
      </c>
      <c r="C98" s="58">
        <v>5000</v>
      </c>
      <c r="D98" s="58">
        <v>5000</v>
      </c>
      <c r="E98" s="72">
        <f t="shared" si="1"/>
        <v>100</v>
      </c>
      <c r="G98" s="49"/>
      <c r="H98" s="49"/>
      <c r="I98" s="49"/>
    </row>
    <row r="99" spans="1:9" s="28" customFormat="1" ht="41.25">
      <c r="A99" s="7" t="s">
        <v>170</v>
      </c>
      <c r="B99" s="21" t="s">
        <v>171</v>
      </c>
      <c r="C99" s="61">
        <f>C100+C103</f>
        <v>6000</v>
      </c>
      <c r="D99" s="61">
        <f>D100+D103</f>
        <v>0</v>
      </c>
      <c r="E99" s="72">
        <f t="shared" si="1"/>
        <v>0</v>
      </c>
      <c r="G99" s="25"/>
      <c r="H99" s="25"/>
      <c r="I99" s="25"/>
    </row>
    <row r="100" spans="1:9" s="28" customFormat="1" ht="54.75">
      <c r="A100" s="36" t="s">
        <v>172</v>
      </c>
      <c r="B100" s="37" t="s">
        <v>173</v>
      </c>
      <c r="C100" s="58">
        <v>6000</v>
      </c>
      <c r="D100" s="58">
        <v>0</v>
      </c>
      <c r="E100" s="72">
        <f t="shared" si="1"/>
        <v>0</v>
      </c>
      <c r="G100" s="49"/>
      <c r="H100" s="49"/>
      <c r="I100" s="49"/>
    </row>
    <row r="101" spans="1:5" s="28" customFormat="1" ht="45" customHeight="1">
      <c r="A101" s="86" t="s">
        <v>174</v>
      </c>
      <c r="B101" s="92">
        <v>16</v>
      </c>
      <c r="C101" s="88">
        <f>C102</f>
        <v>51088263</v>
      </c>
      <c r="D101" s="88">
        <f>D102</f>
        <v>30313978.36</v>
      </c>
      <c r="E101" s="72">
        <f t="shared" si="1"/>
        <v>59.3</v>
      </c>
    </row>
    <row r="102" spans="1:5" s="28" customFormat="1" ht="41.25">
      <c r="A102" s="7" t="s">
        <v>175</v>
      </c>
      <c r="B102" s="21" t="s">
        <v>176</v>
      </c>
      <c r="C102" s="61">
        <f>C103+C104+C105</f>
        <v>51088263</v>
      </c>
      <c r="D102" s="61">
        <f>D103+D104+D105</f>
        <v>30313978.36</v>
      </c>
      <c r="E102" s="72">
        <f t="shared" si="1"/>
        <v>59.3</v>
      </c>
    </row>
    <row r="103" spans="1:5" s="28" customFormat="1" ht="27.75" customHeight="1" hidden="1">
      <c r="A103" s="9" t="s">
        <v>177</v>
      </c>
      <c r="B103" s="13" t="s">
        <v>178</v>
      </c>
      <c r="C103" s="62">
        <v>0</v>
      </c>
      <c r="D103" s="62">
        <v>0</v>
      </c>
      <c r="E103" s="72" t="e">
        <f t="shared" si="1"/>
        <v>#DIV/0!</v>
      </c>
    </row>
    <row r="104" spans="1:5" s="28" customFormat="1" ht="27.75">
      <c r="A104" s="36" t="s">
        <v>179</v>
      </c>
      <c r="B104" s="37" t="s">
        <v>180</v>
      </c>
      <c r="C104" s="58">
        <v>1000000</v>
      </c>
      <c r="D104" s="58">
        <v>1000000</v>
      </c>
      <c r="E104" s="72">
        <f t="shared" si="1"/>
        <v>100</v>
      </c>
    </row>
    <row r="105" spans="1:5" s="28" customFormat="1" ht="27.75">
      <c r="A105" s="36" t="s">
        <v>181</v>
      </c>
      <c r="B105" s="37" t="s">
        <v>182</v>
      </c>
      <c r="C105" s="58">
        <v>50088263</v>
      </c>
      <c r="D105" s="58">
        <v>29313978.36</v>
      </c>
      <c r="E105" s="72">
        <f t="shared" si="1"/>
        <v>58.5</v>
      </c>
    </row>
    <row r="106" spans="1:5" s="28" customFormat="1" ht="35.25" customHeight="1">
      <c r="A106" s="86" t="s">
        <v>183</v>
      </c>
      <c r="B106" s="92">
        <v>17</v>
      </c>
      <c r="C106" s="88">
        <f>C107</f>
        <v>442100</v>
      </c>
      <c r="D106" s="88">
        <f>D107</f>
        <v>390646.01</v>
      </c>
      <c r="E106" s="72">
        <f t="shared" si="1"/>
        <v>88.4</v>
      </c>
    </row>
    <row r="107" spans="1:5" s="28" customFormat="1" ht="27.75">
      <c r="A107" s="7" t="s">
        <v>184</v>
      </c>
      <c r="B107" s="21" t="s">
        <v>185</v>
      </c>
      <c r="C107" s="61">
        <f>C108+C109</f>
        <v>442100</v>
      </c>
      <c r="D107" s="61">
        <f>D108+D109</f>
        <v>390646.01</v>
      </c>
      <c r="E107" s="72">
        <f t="shared" si="1"/>
        <v>88.4</v>
      </c>
    </row>
    <row r="108" spans="1:5" s="28" customFormat="1" ht="27.75">
      <c r="A108" s="35" t="s">
        <v>186</v>
      </c>
      <c r="B108" s="37" t="s">
        <v>187</v>
      </c>
      <c r="C108" s="58">
        <v>188000</v>
      </c>
      <c r="D108" s="58">
        <v>136546.01</v>
      </c>
      <c r="E108" s="72">
        <f t="shared" si="1"/>
        <v>72.6</v>
      </c>
    </row>
    <row r="109" spans="1:5" s="28" customFormat="1" ht="27.75">
      <c r="A109" s="35" t="s">
        <v>188</v>
      </c>
      <c r="B109" s="37" t="s">
        <v>189</v>
      </c>
      <c r="C109" s="58">
        <v>254100</v>
      </c>
      <c r="D109" s="58">
        <v>254100</v>
      </c>
      <c r="E109" s="72">
        <f t="shared" si="1"/>
        <v>100</v>
      </c>
    </row>
    <row r="110" spans="1:5" s="28" customFormat="1" ht="15">
      <c r="A110" s="102" t="s">
        <v>190</v>
      </c>
      <c r="B110" s="94">
        <v>20</v>
      </c>
      <c r="C110" s="95">
        <f>C112+C115</f>
        <v>2130725.18</v>
      </c>
      <c r="D110" s="95">
        <f>D112+D115</f>
        <v>1927803.31</v>
      </c>
      <c r="E110" s="99">
        <f t="shared" si="1"/>
        <v>90.5</v>
      </c>
    </row>
    <row r="111" spans="1:5" s="28" customFormat="1" ht="15">
      <c r="A111" s="103"/>
      <c r="B111" s="94"/>
      <c r="C111" s="95"/>
      <c r="D111" s="95"/>
      <c r="E111" s="100"/>
    </row>
    <row r="112" spans="1:5" s="28" customFormat="1" ht="33.75" customHeight="1">
      <c r="A112" s="7" t="s">
        <v>191</v>
      </c>
      <c r="B112" s="13" t="s">
        <v>192</v>
      </c>
      <c r="C112" s="62">
        <f>C113+C114</f>
        <v>2057162.6800000002</v>
      </c>
      <c r="D112" s="62">
        <f>D113+D114</f>
        <v>1873530.81</v>
      </c>
      <c r="E112" s="72">
        <f t="shared" si="1"/>
        <v>91.1</v>
      </c>
    </row>
    <row r="113" spans="1:5" s="28" customFormat="1" ht="57.75" customHeight="1">
      <c r="A113" s="36" t="s">
        <v>193</v>
      </c>
      <c r="B113" s="37" t="s">
        <v>194</v>
      </c>
      <c r="C113" s="58">
        <v>1467517.5</v>
      </c>
      <c r="D113" s="58">
        <v>1337887.81</v>
      </c>
      <c r="E113" s="72">
        <f t="shared" si="1"/>
        <v>91.2</v>
      </c>
    </row>
    <row r="114" spans="1:5" s="28" customFormat="1" ht="48.75" customHeight="1">
      <c r="A114" s="36" t="s">
        <v>195</v>
      </c>
      <c r="B114" s="37" t="s">
        <v>196</v>
      </c>
      <c r="C114" s="58">
        <v>589645.18</v>
      </c>
      <c r="D114" s="58">
        <v>535643</v>
      </c>
      <c r="E114" s="72">
        <f t="shared" si="1"/>
        <v>90.8</v>
      </c>
    </row>
    <row r="115" spans="1:5" s="28" customFormat="1" ht="30">
      <c r="A115" s="50" t="s">
        <v>197</v>
      </c>
      <c r="B115" s="26" t="s">
        <v>198</v>
      </c>
      <c r="C115" s="68">
        <f>C116</f>
        <v>73562.5</v>
      </c>
      <c r="D115" s="68">
        <f>D116</f>
        <v>54272.5</v>
      </c>
      <c r="E115" s="72">
        <f t="shared" si="1"/>
        <v>73.8</v>
      </c>
    </row>
    <row r="116" spans="1:5" s="28" customFormat="1" ht="30">
      <c r="A116" s="54" t="s">
        <v>199</v>
      </c>
      <c r="B116" s="55" t="s">
        <v>200</v>
      </c>
      <c r="C116" s="69">
        <v>73562.5</v>
      </c>
      <c r="D116" s="69">
        <v>54272.5</v>
      </c>
      <c r="E116" s="72">
        <f t="shared" si="1"/>
        <v>73.8</v>
      </c>
    </row>
    <row r="117" spans="1:5" s="28" customFormat="1" ht="15">
      <c r="A117" s="102" t="s">
        <v>201</v>
      </c>
      <c r="B117" s="94">
        <v>21</v>
      </c>
      <c r="C117" s="95">
        <f>C119</f>
        <v>1742906</v>
      </c>
      <c r="D117" s="95">
        <f>D119</f>
        <v>1736575.5</v>
      </c>
      <c r="E117" s="99">
        <f t="shared" si="1"/>
        <v>99.6</v>
      </c>
    </row>
    <row r="118" spans="1:5" s="28" customFormat="1" ht="30" customHeight="1">
      <c r="A118" s="103"/>
      <c r="B118" s="94"/>
      <c r="C118" s="95"/>
      <c r="D118" s="95"/>
      <c r="E118" s="100"/>
    </row>
    <row r="119" spans="1:5" s="28" customFormat="1" ht="39.75" customHeight="1">
      <c r="A119" s="27" t="s">
        <v>202</v>
      </c>
      <c r="B119" s="22" t="s">
        <v>203</v>
      </c>
      <c r="C119" s="70">
        <f>C120</f>
        <v>1742906</v>
      </c>
      <c r="D119" s="70">
        <f>D120</f>
        <v>1736575.5</v>
      </c>
      <c r="E119" s="72">
        <f t="shared" si="1"/>
        <v>99.6</v>
      </c>
    </row>
    <row r="120" spans="1:5" s="28" customFormat="1" ht="54.75">
      <c r="A120" s="38" t="s">
        <v>204</v>
      </c>
      <c r="B120" s="53" t="s">
        <v>205</v>
      </c>
      <c r="C120" s="71">
        <v>1742906</v>
      </c>
      <c r="D120" s="71">
        <v>1736575.5</v>
      </c>
      <c r="E120" s="72">
        <f t="shared" si="1"/>
        <v>99.6</v>
      </c>
    </row>
    <row r="121" s="28" customFormat="1" ht="15">
      <c r="A121" s="51"/>
    </row>
    <row r="122" s="28" customFormat="1" ht="15"/>
    <row r="123" s="28" customFormat="1" ht="15"/>
    <row r="124" spans="3:5" ht="15">
      <c r="C124" s="28"/>
      <c r="D124" s="28"/>
      <c r="E124" s="28"/>
    </row>
    <row r="125" spans="3:5" ht="15">
      <c r="C125" s="28"/>
      <c r="D125" s="28"/>
      <c r="E125" s="28"/>
    </row>
    <row r="126" spans="3:5" ht="15">
      <c r="C126" s="28"/>
      <c r="D126" s="28"/>
      <c r="E126" s="28"/>
    </row>
    <row r="127" spans="3:5" ht="15">
      <c r="C127" s="28"/>
      <c r="D127" s="28"/>
      <c r="E127" s="28"/>
    </row>
    <row r="128" spans="3:5" ht="15">
      <c r="C128" s="28"/>
      <c r="D128" s="28"/>
      <c r="E128" s="28"/>
    </row>
    <row r="129" spans="3:5" ht="15">
      <c r="C129" s="28"/>
      <c r="D129" s="28"/>
      <c r="E129" s="28"/>
    </row>
    <row r="130" spans="3:5" ht="15">
      <c r="C130" s="28"/>
      <c r="D130" s="28"/>
      <c r="E130" s="28"/>
    </row>
    <row r="131" spans="3:5" ht="15">
      <c r="C131" s="28"/>
      <c r="D131" s="28"/>
      <c r="E131" s="28"/>
    </row>
    <row r="132" spans="3:5" ht="15">
      <c r="C132" s="28"/>
      <c r="D132" s="28"/>
      <c r="E132" s="28"/>
    </row>
    <row r="133" spans="3:5" ht="15">
      <c r="C133" s="28"/>
      <c r="D133" s="28"/>
      <c r="E133" s="28"/>
    </row>
    <row r="134" spans="3:5" ht="15">
      <c r="C134" s="28"/>
      <c r="D134" s="28"/>
      <c r="E134" s="28"/>
    </row>
    <row r="135" spans="3:5" ht="15">
      <c r="C135" s="28"/>
      <c r="D135" s="28"/>
      <c r="E135" s="28"/>
    </row>
    <row r="136" spans="3:5" ht="15">
      <c r="C136" s="28"/>
      <c r="D136" s="28"/>
      <c r="E136" s="28"/>
    </row>
    <row r="137" spans="3:5" ht="15">
      <c r="C137" s="28"/>
      <c r="D137" s="28"/>
      <c r="E137" s="28"/>
    </row>
    <row r="138" spans="3:5" ht="15">
      <c r="C138" s="28"/>
      <c r="D138" s="28"/>
      <c r="E138" s="28"/>
    </row>
    <row r="139" spans="3:5" ht="15">
      <c r="C139" s="28"/>
      <c r="D139" s="28"/>
      <c r="E139" s="28"/>
    </row>
    <row r="140" spans="3:5" ht="15">
      <c r="C140" s="28"/>
      <c r="D140" s="28"/>
      <c r="E140" s="28"/>
    </row>
    <row r="141" spans="3:5" ht="15">
      <c r="C141" s="28"/>
      <c r="D141" s="28"/>
      <c r="E141" s="28"/>
    </row>
    <row r="142" spans="3:5" ht="15">
      <c r="C142" s="28"/>
      <c r="D142" s="28"/>
      <c r="E142" s="28"/>
    </row>
    <row r="143" spans="3:5" ht="15">
      <c r="C143" s="28"/>
      <c r="D143" s="28"/>
      <c r="E143" s="28"/>
    </row>
    <row r="144" spans="3:5" ht="15">
      <c r="C144" s="28"/>
      <c r="D144" s="28"/>
      <c r="E144" s="28"/>
    </row>
    <row r="145" spans="3:5" ht="15">
      <c r="C145" s="28"/>
      <c r="D145" s="28"/>
      <c r="E145" s="28"/>
    </row>
    <row r="146" spans="3:5" ht="15">
      <c r="C146" s="28"/>
      <c r="D146" s="28"/>
      <c r="E146" s="28"/>
    </row>
    <row r="147" spans="3:5" ht="15">
      <c r="C147" s="28"/>
      <c r="D147" s="28"/>
      <c r="E147" s="28"/>
    </row>
    <row r="148" spans="3:5" ht="15">
      <c r="C148" s="28"/>
      <c r="D148" s="28"/>
      <c r="E148" s="28"/>
    </row>
    <row r="149" spans="3:5" ht="15">
      <c r="C149" s="28"/>
      <c r="D149" s="28"/>
      <c r="E149" s="28"/>
    </row>
    <row r="150" spans="3:5" ht="15">
      <c r="C150" s="28"/>
      <c r="D150" s="28"/>
      <c r="E150" s="28"/>
    </row>
    <row r="151" spans="3:5" ht="15">
      <c r="C151" s="28"/>
      <c r="D151" s="28"/>
      <c r="E151" s="28"/>
    </row>
    <row r="152" spans="3:5" ht="15">
      <c r="C152" s="28"/>
      <c r="D152" s="28"/>
      <c r="E152" s="28"/>
    </row>
    <row r="153" spans="3:5" ht="15">
      <c r="C153" s="28"/>
      <c r="D153" s="28"/>
      <c r="E153" s="28"/>
    </row>
    <row r="154" spans="3:5" ht="15">
      <c r="C154" s="28"/>
      <c r="D154" s="28"/>
      <c r="E154" s="28"/>
    </row>
    <row r="155" spans="3:5" ht="15">
      <c r="C155" s="28"/>
      <c r="D155" s="28"/>
      <c r="E155" s="28"/>
    </row>
    <row r="156" spans="3:5" ht="15">
      <c r="C156" s="28"/>
      <c r="D156" s="28"/>
      <c r="E156" s="28"/>
    </row>
    <row r="157" spans="3:5" ht="15">
      <c r="C157" s="28"/>
      <c r="D157" s="28"/>
      <c r="E157" s="28"/>
    </row>
    <row r="158" spans="3:5" ht="15">
      <c r="C158" s="28"/>
      <c r="D158" s="28"/>
      <c r="E158" s="28"/>
    </row>
    <row r="159" spans="3:5" ht="15">
      <c r="C159" s="28"/>
      <c r="D159" s="28"/>
      <c r="E159" s="28"/>
    </row>
    <row r="160" spans="3:5" ht="15">
      <c r="C160" s="28"/>
      <c r="D160" s="28"/>
      <c r="E160" s="28"/>
    </row>
    <row r="161" spans="3:5" ht="15">
      <c r="C161" s="28"/>
      <c r="D161" s="28"/>
      <c r="E161" s="28"/>
    </row>
    <row r="162" spans="3:5" ht="15">
      <c r="C162" s="28"/>
      <c r="D162" s="28"/>
      <c r="E162" s="28"/>
    </row>
    <row r="163" spans="3:5" ht="15">
      <c r="C163" s="28"/>
      <c r="D163" s="28"/>
      <c r="E163" s="28"/>
    </row>
    <row r="164" spans="3:5" ht="15">
      <c r="C164" s="28"/>
      <c r="D164" s="28"/>
      <c r="E164" s="28"/>
    </row>
  </sheetData>
  <sheetProtection/>
  <mergeCells count="16">
    <mergeCell ref="A1:E1"/>
    <mergeCell ref="A2:E2"/>
    <mergeCell ref="A110:A111"/>
    <mergeCell ref="B110:B111"/>
    <mergeCell ref="C110:C111"/>
    <mergeCell ref="A117:A118"/>
    <mergeCell ref="B117:B118"/>
    <mergeCell ref="C117:C118"/>
    <mergeCell ref="G6:J6"/>
    <mergeCell ref="G49:H49"/>
    <mergeCell ref="J49:L49"/>
    <mergeCell ref="A3:E3"/>
    <mergeCell ref="D110:D111"/>
    <mergeCell ref="D117:D118"/>
    <mergeCell ref="E110:E111"/>
    <mergeCell ref="E117:E118"/>
  </mergeCells>
  <hyperlinks>
    <hyperlink ref="A49" r:id="rId1" display="consultantplus://offline/ref=C6EF3AE28B6C46D1117CBBA251A07B11C6C7C5768D62628200322DA1BBA42282C9440EEF08E6CC43400635U6VAM"/>
    <hyperlink ref="A83" r:id="rId2" display="consultantplus://offline/ref=C6EF3AE28B6C46D1117CBBA251A07B11C6C7C5768D6761820E322DA1BBA42282C9440EEF08E6CC43400635U6VAM"/>
    <hyperlink ref="A84" r:id="rId3" display="consultantplus://offline/ref=C6EF3AE28B6C46D1117CBBA251A07B11C6C7C5768D6761820E322DA1BBA42282C9440EEF08E6CC43400235U6VEM"/>
    <hyperlink ref="A86" r:id="rId4" display="consultantplus://offline/ref=C6EF3AE28B6C46D1117CBBA251A07B11C6C7C5768D6761820E322DA1BBA42282C9440EEF08E6CC43400136U6VDM"/>
    <hyperlink ref="A31" r:id="rId5" display="consultantplus://offline/ref=9C8C6091F07A6736C14182A29006343D5BBD7494BF22787139B89C820162E1855B84266ADC28F806D5AC82M8c2N"/>
  </hyperlinks>
  <printOptions horizontalCentered="1"/>
  <pageMargins left="0.7086614173228347" right="0" top="0.5511811023622047" bottom="0.35433070866141736" header="0.31496062992125984" footer="0.31496062992125984"/>
  <pageSetup fitToHeight="0" fitToWidth="1" horizontalDpi="600" verticalDpi="600" orientation="portrait" paperSize="9" scale="78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АТМ</dc:creator>
  <cp:keywords/>
  <dc:description/>
  <cp:lastModifiedBy>АТМ</cp:lastModifiedBy>
  <cp:lastPrinted>2018-03-16T06:16:30Z</cp:lastPrinted>
  <dcterms:created xsi:type="dcterms:W3CDTF">2018-03-15T11:54:03Z</dcterms:created>
  <dcterms:modified xsi:type="dcterms:W3CDTF">2018-03-21T13:30:13Z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