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2"/>
  </bookViews>
  <sheets>
    <sheet name="источники" sheetId="1" r:id="rId1"/>
    <sheet name="доходы 2016" sheetId="2" r:id="rId2"/>
    <sheet name="функц.стр. 2016" sheetId="3" r:id="rId3"/>
    <sheet name="ведом. 2016" sheetId="4" r:id="rId4"/>
    <sheet name="раз., подр." sheetId="5" state="hidden" r:id="rId5"/>
    <sheet name="ИМТ_прилож 7.1" sheetId="6" r:id="rId6"/>
  </sheets>
  <definedNames>
    <definedName name="_xlnm.Print_Titles" localSheetId="3">'ведом. 2016'!$7:$9</definedName>
    <definedName name="_xlnm.Print_Titles" localSheetId="1">'доходы 2016'!$8:$10</definedName>
    <definedName name="_xlnm.Print_Titles" localSheetId="2">'функц.стр. 2016'!$7:$9</definedName>
    <definedName name="_xlnm.Print_Area" localSheetId="3">'ведом. 2016'!$A$1:$I$820</definedName>
    <definedName name="_xlnm.Print_Area" localSheetId="0">'источники'!$A$1:$D$26</definedName>
    <definedName name="_xlnm.Print_Area" localSheetId="2">'функц.стр. 2016'!$A$1:$F$658</definedName>
  </definedNames>
  <calcPr fullCalcOnLoad="1"/>
</workbook>
</file>

<file path=xl/sharedStrings.xml><?xml version="1.0" encoding="utf-8"?>
<sst xmlns="http://schemas.openxmlformats.org/spreadsheetml/2006/main" count="9396" uniqueCount="1104">
  <si>
    <t>Муниципальная программа «Обеспечение доступным и комфортным жильем и коммунальными услугами граждан на территории сельских поселений муниципального района "Пристенский район" Курской области»</t>
  </si>
  <si>
    <t>Подпрограмма "Создание условий для обеспечения доступным и комфортным жильем граждан на территории сельских поселений муниципального района  "Пристенский район" Курской области"</t>
  </si>
  <si>
    <t>07 1 03 П1488</t>
  </si>
  <si>
    <t>Иные межбюджетные трансферты на осуществление полномочий  по содержанию муниципального имущества</t>
  </si>
  <si>
    <t>07 1 03 00000</t>
  </si>
  <si>
    <t>Иные межбюджетные трансферты на осуществление полномочий  в области благоустройства</t>
  </si>
  <si>
    <t>Создание комплексной системы мер по профилактике потребления наркотиков</t>
  </si>
  <si>
    <t>Обеспечение предоставления мер социальной поддержки работникам муниципальных образовательных организаций</t>
  </si>
  <si>
    <t>Субсидии бюджетам на модернизацию региональных систем дошкольного образования</t>
  </si>
  <si>
    <r>
      <t xml:space="preserve"> </t>
    </r>
    <r>
      <rPr>
        <i/>
        <sz val="10"/>
        <color indexed="8"/>
        <rFont val="Times New Roman"/>
        <family val="1"/>
      </rPr>
      <t>(тыс.руб.)</t>
    </r>
    <r>
      <rPr>
        <b/>
        <i/>
        <sz val="12"/>
        <color indexed="8"/>
        <rFont val="Times New Roman"/>
        <family val="1"/>
      </rPr>
      <t xml:space="preserve">      </t>
    </r>
  </si>
  <si>
    <r>
      <t xml:space="preserve"> </t>
    </r>
    <r>
      <rPr>
        <i/>
        <sz val="10"/>
        <rFont val="Times New Roman"/>
        <family val="1"/>
      </rPr>
      <t>(тыс.руб.)</t>
    </r>
    <r>
      <rPr>
        <b/>
        <i/>
        <sz val="12"/>
        <rFont val="Times New Roman"/>
        <family val="1"/>
      </rPr>
      <t xml:space="preserve">      </t>
    </r>
  </si>
  <si>
    <t>Источники  финансирования дефицита бюджета муниципального района  «Пристенский район» Курской области на 2016 год</t>
  </si>
  <si>
    <t>Распределение бюджетных ассигнований по разделам, подразделам, целевым статьям (муниципальным  программам Пристенского района Курской области и непрограммным направлениям деятельности), группам  видов расходов классификации расходов  бюджета муниципального района  на 2016 год</t>
  </si>
  <si>
    <t>Ведомственная структура расходов бюджета муниципального района "Пристенский район" на 2016 год</t>
  </si>
  <si>
    <t>(тыс. рублей)</t>
  </si>
  <si>
    <t>Осуществление переданных полномочий в сфере внутреннего муниципального финансового контроля</t>
  </si>
  <si>
    <t xml:space="preserve">муниципального района "Пристенский район" Курской области на 2016 год" </t>
  </si>
  <si>
    <t>Таблица №7</t>
  </si>
  <si>
    <t>ИСТОЧНИКИ ВНУТРЕННЕГО ФИНАНСИРОВАНИЯ ДЕФИЦИТОВ БЮДЖЕТОВ</t>
  </si>
  <si>
    <t>Иные межбюджетные трансферты на осуществление полномочий  по капитальному ремонту муниципального жилищного фонда</t>
  </si>
  <si>
    <t>07 1 03 П1430</t>
  </si>
  <si>
    <t>16 1 02 R0181</t>
  </si>
  <si>
    <t>Иные межбюджетные трансферты на осуществление полномочий по устойчивому развитие сельских территорий</t>
  </si>
  <si>
    <t>16 1 02 L0181</t>
  </si>
  <si>
    <t>Иные межбюджетные трансферты на реализацию мероприятий, направленных на устойчивое развитие сельских территорий</t>
  </si>
  <si>
    <t>Иные межбюджетные трансферты на осуществление полномочий по выполнению других (прочих) обязательств органа местного самоуправления</t>
  </si>
  <si>
    <t>76 1 00 П1404</t>
  </si>
  <si>
    <t>1 05 01011 01 0000 110</t>
  </si>
  <si>
    <t>1 05 01021 01 0000 110</t>
  </si>
  <si>
    <t>Муниципальная программа "Охрана окружающей среды в Пристенском районе Курской области на 2015-2020 годы"</t>
  </si>
  <si>
    <r>
      <t xml:space="preserve">Подпрограмма </t>
    </r>
    <r>
      <rPr>
        <sz val="10.5"/>
        <color indexed="8"/>
        <rFont val="Times New Roman"/>
        <family val="1"/>
      </rPr>
      <t>«Экология и чистая вода в Пристенском районе  Курской области» на 2015-2020 годы</t>
    </r>
    <r>
      <rPr>
        <sz val="10.5"/>
        <color indexed="8"/>
        <rFont val="Times New Roman"/>
        <family val="1"/>
      </rPr>
      <t xml:space="preserve"> муниципальной программы «Охрана окружающей среды в Пристенском районе  Курской области на 2015-2020 годы»</t>
    </r>
  </si>
  <si>
    <r>
      <t xml:space="preserve">Основное мероприятие </t>
    </r>
    <r>
      <rPr>
        <sz val="10.5"/>
        <color indexed="49"/>
        <rFont val="Times New Roman"/>
        <family val="1"/>
      </rPr>
      <t>«Ремонт объектов водоснабжения»</t>
    </r>
  </si>
  <si>
    <t>Иные межбюджетные трансферты на содержание работника, осуществляющего выполнение переданных полномочий</t>
  </si>
  <si>
    <t>06 1 01 П1490</t>
  </si>
  <si>
    <t>Иные межбюджетные трансферты на осуществление переданных полномочий по реализации мероприятий, связанных с проведением текущего ремонта объектов водоснабжения муниципальной собственности</t>
  </si>
  <si>
    <t>06 1 01 S3431</t>
  </si>
  <si>
    <t>Подпрограмма "Обеспечение качественными услугами ЖКХ населения сельских поселений муниципального района «Пристенский район» Курской области» муниципальной программы "Обеспечение доступным и комфортным жильем и коммунальными услугами гражданина территории сельских поселений муниципального района "Пристенский район" Курской области"</t>
  </si>
  <si>
    <r>
      <t xml:space="preserve">Основное мероприятие </t>
    </r>
    <r>
      <rPr>
        <sz val="10.5"/>
        <color indexed="49"/>
        <rFont val="Times New Roman"/>
        <family val="1"/>
      </rPr>
      <t>«Организация  и содержание мест захоронения на территории сельских поселений муниципального района «Пристенский район» Курской области»</t>
    </r>
  </si>
  <si>
    <t>07 2 01 П1490</t>
  </si>
  <si>
    <r>
      <t xml:space="preserve">Основное мероприятие </t>
    </r>
    <r>
      <rPr>
        <sz val="10.5"/>
        <color indexed="49"/>
        <rFont val="Times New Roman"/>
        <family val="1"/>
      </rPr>
      <t>«Организация сбора и вывоза отходов и мусора на территории сельских поселений муниципального района «Пристенский район» Курской области».</t>
    </r>
  </si>
  <si>
    <t>07 2 02 П1490</t>
  </si>
  <si>
    <t>77 2 00 П1490</t>
  </si>
  <si>
    <t>Муниципальная программа «Развитие транспортной системы, обеспечение перевозки пассажиров в   Пристенском  районе Курской  области и безопасности дорожного движения»</t>
  </si>
  <si>
    <t>Подпрограмма «Развитие сети автомобильных дорог общего пользования местного значения в Пристенском районе Курской области» муниципальной программы «Развитие транспортной системы, обеспечение перевозки пассажиров в   Пристенском  районе Курской  области и безопасности дорожного движения».</t>
  </si>
  <si>
    <r>
      <t>Основное мероприятие</t>
    </r>
    <r>
      <rPr>
        <sz val="10.5"/>
        <color indexed="30"/>
        <rFont val="Times New Roman"/>
        <family val="1"/>
      </rPr>
      <t xml:space="preserve"> «Содержание, ремонт автомобильных дорог общего пользования местного значения»</t>
    </r>
  </si>
  <si>
    <t>11 1 01 П1490</t>
  </si>
  <si>
    <t xml:space="preserve">Муниципальная программа «Обеспечение доступным и комфортным жильем и коммунальными услугами граждан на территории сельских поселений </t>
  </si>
  <si>
    <t>Таблица №8</t>
  </si>
  <si>
    <t>Таблица №9</t>
  </si>
  <si>
    <t>Таблица №10</t>
  </si>
  <si>
    <t>Таблица №11</t>
  </si>
  <si>
    <t>Таблица №12</t>
  </si>
  <si>
    <t>Таблица №13</t>
  </si>
  <si>
    <t>Распределение иных межбюджетных трансфертов    на осуществление полномочий по сбору и удалению твердых и жидких бытовых отходов</t>
  </si>
  <si>
    <t>Распределение иных межбюджетных трансфертов    на осуществление  полномочий по капитальному ремонту, ремонту и содержанию автомобильных дорог общего пользования местного значения.</t>
  </si>
  <si>
    <t>Распределение иных межбюджетных трансфертов  на обеспечение мероприятий  по переселению граждан из аварийного жилищного фонда</t>
  </si>
  <si>
    <t>Распределение иных межбюджетных трансфертов  на осуществление  полномочий по содержанию муниципального имущества</t>
  </si>
  <si>
    <t>Распределение иных межбюджетных трансфертов на реализацию мероприятий, направленных на устойчивое развитие сельских территорий</t>
  </si>
  <si>
    <t>Таблица №14</t>
  </si>
  <si>
    <t>Распределение иных межбюджетных трансфертов  на осуществление  полномочий по капитальному ремонту муниципального жилищного фонда</t>
  </si>
  <si>
    <t>Распределение иных межбюджетных трансфертов на осуществление полномочий по устойчивому развитию сельских поселений</t>
  </si>
  <si>
    <t>Таблица №15</t>
  </si>
  <si>
    <t>Распределение иных межбюджетных трансфертов на осуществление переданных полномочий по реализации мероприятий, связанных с проведением текущего ремонта объектов водоснабжения мунципальной собственности</t>
  </si>
  <si>
    <t>Распределение иных межбюджетных трансфертов на оказание финансовой помощи поселениям на реализацию программы "Социальное развитие села" подпрограммы "Устойчивое развитие сельских территорий"</t>
  </si>
  <si>
    <t>Сельское хозяйство и рыболовство</t>
  </si>
  <si>
    <t>Иные межбюджетные трансферты на оказание финансовой помощи поселениям на реализацию программы «Социальное развитие села» подпрограммы «Устойчивое развитие сельских территорий»</t>
  </si>
  <si>
    <t>77 2 00 L0180</t>
  </si>
  <si>
    <t>Распределение иных межбюджетных трансфертов   на содержание работника, осуществляющего выполнение переданных полномочийпо организации ритуальных услуг и содержанию мест захоронения</t>
  </si>
  <si>
    <t>Распределение иных межбюджетных трансфертов  на содержание работника, осуществляющего выполнение переданных полномочий  по дорожной деятельности в отношении автомобильных дорог местного значения</t>
  </si>
  <si>
    <t>Распределение иных межбюджетных трансфертов   на содержание работника, осуществляющего выполнение переданных полномочий по организации в границах поселения электро-, тепло-, газо- и водоснабжения населения, водоотведения, снабжение населения топливом</t>
  </si>
  <si>
    <t>Распределение иных межбюджетных трансфертов   на содержание работника, осуществляющего выполнение переданных полномочий по организации сбора и вывоза бытовых отходов и мусора</t>
  </si>
  <si>
    <t xml:space="preserve">Распределение иных межбюджетных трансфертов    на осуществление  полномочий в области благоусторойства (организации и содержание мест захоронения на территории сельских поселений)
</t>
  </si>
  <si>
    <t xml:space="preserve">Распределение иных межбюджетных трансфертов    на осуществление  полномочий по обеспечению населения экологически чистой питьевой водой (ремонт объектов водоснабжения) </t>
  </si>
  <si>
    <t>Таблица №16</t>
  </si>
  <si>
    <t xml:space="preserve">Распределение иных межбюджетных трансфертов  на содержание работника, осуществляющего выполнение переданных полномочий (материально-техническое обеспечение работника) </t>
  </si>
  <si>
    <t>Таблица №17</t>
  </si>
  <si>
    <t>Распределение иных межбюджетных трансфертов  на осуществления части своих полномочий по утверждению Генеральных планов сельских поселений, правил землепользования и застройки</t>
  </si>
  <si>
    <t>Основное мероприятие «Организация  мероприятий по утверждению генеральных планов поселения, правил землепользования и застройки  сельских поселений муниципального района «Пристенский район» Курской области»</t>
  </si>
  <si>
    <t>07 1 02 00000</t>
  </si>
  <si>
    <t>Иные межбюджетные трансферты на осуществление мероприятий по разработке документов территориального планирования и градостроительного зонирования</t>
  </si>
  <si>
    <t>07 1 02 П1416</t>
  </si>
  <si>
    <t xml:space="preserve">Отдел культуры и молодежной политики  Администрации Пристенского района </t>
  </si>
  <si>
    <t>2 02 02000 00 0000 000</t>
  </si>
  <si>
    <t>2 02 0200 00 0000 151</t>
  </si>
  <si>
    <t>Субсидии бюджетам бюджетной системы РФ (межбюджетные субсидии)</t>
  </si>
  <si>
    <t>Создание комплексной системы мер по профилактике потребления наркотиков.</t>
  </si>
  <si>
    <t xml:space="preserve">02 4 01 00000  </t>
  </si>
  <si>
    <t>02 4 01С1486</t>
  </si>
  <si>
    <t>Функционирование высшего должностного лица субъекта Российской Федерации и муниципального образования</t>
  </si>
  <si>
    <t>Дотации на выравнивание бюджетной обеспеченности субъектов Российской Федерации и муниципальных образований</t>
  </si>
  <si>
    <t xml:space="preserve">Субвенции местным бюджетам на осуществление отдельных государственных полномочий по организации и обеспечению деятельности административных комиссий
</t>
  </si>
  <si>
    <t>Субвенции местным бюджетам на реализацию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</si>
  <si>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Выплата компенсации части родительской платы
</t>
  </si>
  <si>
    <t>Субвенции местным бюджетам на осуществление отдельных государственных полномочий по расчету и предоставлению дотаций на выравнивание бюджетной обеспеченности городских и сельских поселений</t>
  </si>
  <si>
    <t xml:space="preserve">Субвенции местным бюджетам на содержание работников, осуществляющих переданные государственные полномочия в сфере социальной защиты населения
</t>
  </si>
  <si>
    <t>Субвенции местным бюджетам на осуществление отдельных государственных полномочий в сфере архивного дела</t>
  </si>
  <si>
    <t>Субвенции местным бюджетам на осуществление отдельных государственных полномочий по обеспечению деятельности комиссий по делам несовершеннолетних и защите их прав</t>
  </si>
  <si>
    <t>Субвенции местным бюджетам на осуществление отдельных государственных полномочий в сфере трудовых отношений</t>
  </si>
  <si>
    <t>Субвенции местным бюджетам на 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</si>
  <si>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Субвенции местным бюджетам на оказание финансовой поддержки общественным организациям ветеранов войны, труда, Вооруженных Сил и правоохранительных органов</t>
  </si>
  <si>
    <t xml:space="preserve">Предоставление социальной поддержки отдельным категориям граждан по обеспечению продовольственными товарами
</t>
  </si>
  <si>
    <t>Субвенции местным бюджетам на реализацию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</si>
  <si>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местным бюджетам на 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организаций</t>
  </si>
  <si>
    <t xml:space="preserve">Субвенции местным бюджетам на осуществление отдельных государственных полномочий по предоставлению работникам муниципальных учреждений культуры мер социальной поддержки
</t>
  </si>
  <si>
    <t xml:space="preserve">Субвенции местным бюджетам на 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
</t>
  </si>
  <si>
    <t>Субвенции на обеспечение мер социальной поддержки ветеранов труда и тружеников тыла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</si>
  <si>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</si>
  <si>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</si>
  <si>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</si>
  <si>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</si>
  <si>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77 2 00 П1499</t>
  </si>
  <si>
    <t>Иные бюджетные трансферты на оказание финансовой помощи бюджетам поселений  в целях обеспечения выполнения их полномочий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</si>
  <si>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</si>
  <si>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Распределение иных межбюджетных трансфертов  на оказание финансовой помощи бюджетам поселений  в целях обеспечения выполнения их полномочий </t>
  </si>
  <si>
    <t>Таблица №18</t>
  </si>
  <si>
    <t>Предоставление мер социальной поддержки работникам муниципальных образовательных организаций</t>
  </si>
  <si>
    <t>03 2 02 13060</t>
  </si>
  <si>
    <t>Субсидии на предоставление мер социальной поддержки работникам муниципальных образовательных организаций</t>
  </si>
  <si>
    <t>Субсидии на проведение текущего ремонта объектов водоснабжения муниципальной собственности</t>
  </si>
  <si>
    <t>Иные межбюджетные трансферты на осуществление переданных полномочий по проведению текущего ремонта объектов водоснабжения муниципальной собственности</t>
  </si>
  <si>
    <t>06 1 01 13431</t>
  </si>
  <si>
    <t>08 3 01 13540</t>
  </si>
  <si>
    <t>Субсидии бюджетам муниципальных районов на организацию отдыха детей в каникулярное время</t>
  </si>
  <si>
    <t xml:space="preserve">Обеспечение мероприятий по по капитальному ремонту муниципального жилищного фонда       </t>
  </si>
  <si>
    <t>77 2 00 С1430</t>
  </si>
  <si>
    <t>03 2 01 L0970</t>
  </si>
  <si>
    <t>Выполнение мероприятий, направленных на создание в общеобразовательных организациях, расположенных в сельской местности, условий для занятия физической культурой и спортом</t>
  </si>
  <si>
    <t>Дополнительное финансирование мероприятий по организации питания обучающихся из малообеспеченных и многодетных семей, а также обучающихся в специальных (коррекционных) классах  муниципальных  общеобразовательных организаций</t>
  </si>
  <si>
    <t>03 2 03 13090</t>
  </si>
  <si>
    <t>Мероприятия подпрограммы "Обеспечение жильем молодых семей" федеральной целевой программы "Жилище" на 2015 - 2020 годы</t>
  </si>
  <si>
    <t>07 1 01 50200</t>
  </si>
  <si>
    <t>Государственная поддержка молодых семей в улучшении жилищных условий</t>
  </si>
  <si>
    <t>07 1 01 R0200</t>
  </si>
  <si>
    <t xml:space="preserve"> от 22.12.2015 года № 85(в редакции Решения Представительного Собрания Пристенского района Курской области от 26.04.2016 года № 27)</t>
  </si>
  <si>
    <t>Приложение №4   к Решению Представительного Собрания  Пристенского района Курской области "О бюджете  муниципального района "Пристенский район" Курской области на 2016 год"  от 22.12.2015 года № 85(в редакции Решения Представительного Собрания Пристенского района Курской области от 26.04.2016 года №27)</t>
  </si>
  <si>
    <t xml:space="preserve">
 от 22.12.2015 года № 85(в редакции Решения Представительного Собрания Пристенского района Курской области от 26.04.2016 года № 27)</t>
  </si>
  <si>
    <r>
      <t>от 22.12.2015 года № 85(в редакции Решения Представительного Собрания Пристенского района Курской области от 26.04.2016 года № 27)
  от</t>
    </r>
    <r>
      <rPr>
        <sz val="9"/>
        <color indexed="53"/>
        <rFont val="Times New Roman"/>
        <family val="1"/>
      </rPr>
      <t xml:space="preserve"> _________ 2015  </t>
    </r>
    <r>
      <rPr>
        <sz val="9"/>
        <color indexed="8"/>
        <rFont val="Times New Roman"/>
        <family val="1"/>
      </rPr>
      <t xml:space="preserve">года №_______  </t>
    </r>
  </si>
  <si>
    <t>Приложение №7.1 к Решению Представительного Собрания  Пристенского района Курской области "О бюджете  муниципального района "Пристенский район" Курской области на 2016 год" от 22.12.2015 года № 85 (в редакции Решения Представительного Собрания Пристенского района Курской области от 26.04.2016 г .№27)</t>
  </si>
  <si>
    <t>Наименование источников финансирования дефицита бюджета</t>
  </si>
  <si>
    <t>Сумма   (тыс.руб.)</t>
  </si>
  <si>
    <t>Обеспечение мер социальной поддержки тружеников тыла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</si>
  <si>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</si>
  <si>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07 0 0000</t>
  </si>
  <si>
    <t>03 0 0000</t>
  </si>
  <si>
    <t>Прочие межбюджетные трансферты общего характера</t>
  </si>
  <si>
    <t>Резервные фонды</t>
  </si>
  <si>
    <t>Другие общегосударственные вопросы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</si>
  <si>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</si>
  <si>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</si>
  <si>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1 16 25000 05 0000 140</t>
  </si>
  <si>
    <t>Реализация государственных функций, связанных с общегосударственным управлением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</si>
  <si>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</si>
  <si>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</si>
  <si>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</si>
  <si>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</si>
  <si>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002</t>
  </si>
  <si>
    <t>003</t>
  </si>
  <si>
    <t>004</t>
  </si>
  <si>
    <t>11</t>
  </si>
  <si>
    <t>10</t>
  </si>
  <si>
    <t>300</t>
  </si>
  <si>
    <t>Иные бюджетные ассигнования</t>
  </si>
  <si>
    <t>800</t>
  </si>
  <si>
    <t>100</t>
  </si>
  <si>
    <t>Подпрограмма муниципальной программы "Профилактика наркомании и медико-социальная реабилитация больных наркоманией в Пристенском районе Курской области"</t>
  </si>
  <si>
    <t>25 1 1486</t>
  </si>
  <si>
    <t>Муниципальная программа "Профилактика наркомании и медико-социальная реабилитация больных наркоманией в Пристенском районе Курской области"</t>
  </si>
  <si>
    <t>Создание комплекснной системы мер по профилактике потребления наркотиков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</si>
  <si>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услуг, осуществляемых из местных бюджетов)</t>
  </si>
  <si>
    <t>Реализация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</si>
  <si>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организаций</t>
  </si>
  <si>
    <t>Средства муниципальных образований на проведение капитального ремонта муниципальных образовательных организаций</t>
  </si>
  <si>
    <t>77 0 0000</t>
  </si>
  <si>
    <t>Непрограммные расходы органов местного самоуправления</t>
  </si>
  <si>
    <t>77 2 0000</t>
  </si>
  <si>
    <t>77 2 1348</t>
  </si>
  <si>
    <t>02 1 1322</t>
  </si>
  <si>
    <t>02 3 0000</t>
  </si>
  <si>
    <t>02 3 1317</t>
  </si>
  <si>
    <t>12 0 0000</t>
  </si>
  <si>
    <t>77 2 5931</t>
  </si>
  <si>
    <t>Подпрограмма 2 "Развитие дошкольного и общего образования детей" муниципальной программы  "Развитие образования в Пристенском районе Курской области"</t>
  </si>
  <si>
    <t>03 2 0000</t>
  </si>
  <si>
    <t>03 2 1417</t>
  </si>
  <si>
    <t>03 2 1410</t>
  </si>
  <si>
    <t>03 2 1411</t>
  </si>
  <si>
    <t>03 2 1450</t>
  </si>
  <si>
    <t>Подпрограмма «Энергосбережение в МО» муниципальной программы «Энергосбережение и повышение энергетической эффективности Пристенского района Курской области на период 2011-2015 годы и на перспективу до 2020 года"»</t>
  </si>
  <si>
    <t>05 1 1434</t>
  </si>
  <si>
    <t>05 0 0000</t>
  </si>
  <si>
    <t xml:space="preserve">01 </t>
  </si>
  <si>
    <t>Резервный фонд местной администрации</t>
  </si>
  <si>
    <t>Выполнение других (прочих) обязательств органа местного самоуправления</t>
  </si>
  <si>
    <t>Отдельные мероприятия по другим видам транспорта</t>
  </si>
  <si>
    <t xml:space="preserve">Приложение № 5 к Решению Представительного Собрания  Пристенского района Курской области "О бюджете  </t>
  </si>
  <si>
    <t xml:space="preserve">Приложение №6    к Решению Представительного Собрания  Пристенского района Курской области "О бюджете  </t>
  </si>
  <si>
    <t>02 1 01 13200</t>
  </si>
  <si>
    <t>02 1 00  00000</t>
  </si>
  <si>
    <t>ОСОН</t>
  </si>
  <si>
    <t>09 0 00 00000</t>
  </si>
  <si>
    <t xml:space="preserve"> Подпрограмма «Реализация мероприятий, направленных на развитие муниципальной службы» </t>
  </si>
  <si>
    <t>09 1 00 00000</t>
  </si>
  <si>
    <t>Основное мероприятие «Организация обучения и переподготовки лиц замещающих выборные муниципальные должности, муниципальных служащих на курсах повышения квалификации»</t>
  </si>
  <si>
    <t>09 1 01 00000</t>
  </si>
  <si>
    <t>09 1 01 С1437</t>
  </si>
  <si>
    <t>Муниципальная программа «Сохранение и развитие архивного дела в Пристенском районе Курской области на 2016-2018 годы»</t>
  </si>
  <si>
    <t>10 0 00 00000</t>
  </si>
  <si>
    <t>10 1 00 00000</t>
  </si>
  <si>
    <t>Основное мероприятие «Осуществление отдельных полномочий в сфере архивного дела»</t>
  </si>
  <si>
    <t>10 1 01 00000</t>
  </si>
  <si>
    <t>10 1 01 С1402</t>
  </si>
  <si>
    <t xml:space="preserve">Подпрограмма «Организация хранения, комплектования и использования документов Архивного фонда Курской области и иных архивных документов» </t>
  </si>
  <si>
    <t>10 2 00 00000</t>
  </si>
  <si>
    <t>Основное мероприятие «Реализация мероприятий по формированию и содержанию муниципального архива»</t>
  </si>
  <si>
    <t>10 2 01 00000</t>
  </si>
  <si>
    <t>10 2 01 13360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</si>
  <si>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</si>
  <si>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1 12 00000 00 0000 000</t>
  </si>
  <si>
    <t>Капитальные вложения в объекты недвижимого имущества государственной (муниципальной) собственности</t>
  </si>
  <si>
    <t>11 0 000</t>
  </si>
  <si>
    <t>Жилищное хозяйство</t>
  </si>
  <si>
    <t>77 2 1150</t>
  </si>
  <si>
    <t>Осуществление переданных полномочий в сфере внешнего муниципального финансового контроля.</t>
  </si>
  <si>
    <t>Расходы на мероприятия по организации питания обучающихся муниципальных образовательных организаций.</t>
  </si>
  <si>
    <t>Муниципальная  программа «Развитие образования "  Пристенского района Курской области на 2015-2020 годы»</t>
  </si>
  <si>
    <t>03 2 04 00000</t>
  </si>
  <si>
    <t>03 2 04 13000</t>
  </si>
  <si>
    <t>Основное мероприятие «Реализация дополнительных образовательных программ дополнительного образования и мероприятия по их развитию».</t>
  </si>
  <si>
    <t>03 3 01 00000</t>
  </si>
  <si>
    <t xml:space="preserve">Подпрограмма 3 "Развитие дополнительного образования и системы воспитания детей" </t>
  </si>
  <si>
    <t>03 3 01 С1401</t>
  </si>
  <si>
    <t>79 0 00 00000</t>
  </si>
  <si>
    <t>79 1 00 00000</t>
  </si>
  <si>
    <t xml:space="preserve">Подпрограмма "Улучшение демографической ситуации, совершенствование социальной поддержки семьи и детей" </t>
  </si>
  <si>
    <t>03 2 02 S3060</t>
  </si>
  <si>
    <t>Обеспечение предоставления мер социальной поддержки работникам муниципальных образовательных рганизаций</t>
  </si>
  <si>
    <t>03 2 01 С1401</t>
  </si>
  <si>
    <t xml:space="preserve">Подпрограмма 2 "Развитие дошкольного и общего образования детей" </t>
  </si>
  <si>
    <t>Основное мероприятие «Реализация  и содействие развитию дошкольного и общего образования».</t>
  </si>
  <si>
    <t>03 2 01 00000</t>
  </si>
  <si>
    <t>03 2 01 С1451</t>
  </si>
  <si>
    <t>Модернизация регионально-муниципальных систем дошкольного образования в части проведения капитального ремонта зданий образовательных организаций, приобретения зданий и помещений для реализации образовательных программ дошкольного образования и приобретения оборудования для оснащения дополнительных мест в дошкольных образовательных организациях.</t>
  </si>
  <si>
    <t>03 2 01 13040</t>
  </si>
  <si>
    <t>03 2 01 13030</t>
  </si>
  <si>
    <t>03 2 01 13110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</si>
  <si>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</si>
  <si>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</si>
  <si>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Осуществление переданных полномочий в сфере внутреннего муниципального финансового контроля.</t>
  </si>
  <si>
    <t>77 2 00 П1485</t>
  </si>
  <si>
    <t>77 2 00 13480</t>
  </si>
  <si>
    <t>Муниципальная программа  «Развитие транспортной системы, обеспечение перевозки пассажиров в Пристенском районе Курской области и безопасности дорожного движения»</t>
  </si>
  <si>
    <t>Подпрограмма «Повышение безопасности дорожного движения в Пристенском районе Курской области"</t>
  </si>
  <si>
    <t>11 2 00 00000</t>
  </si>
  <si>
    <t>Основное мероприятие «Повышение безопасности дорожного движения в Пристенском районе Курской области»</t>
  </si>
  <si>
    <t>11 2 01 00000</t>
  </si>
  <si>
    <t>11 2 01 С1459</t>
  </si>
  <si>
    <t>Муниципальная программа  «Развитие транспортной системы, обеспечение перевозки пассажиров   в Пристенском районе Курской области и безопасности дорожного движения»</t>
  </si>
  <si>
    <t>11 0 00 00000</t>
  </si>
  <si>
    <t>Подпрограмма «Развитие сети автомобильных дорог общего пользования местного значения в Пристенском районе Курской области"</t>
  </si>
  <si>
    <t>11 1 00 00000</t>
  </si>
  <si>
    <t>Основное мероприятие «Содержание, ремонт автомобильных дорог общего пользования местного значения»</t>
  </si>
  <si>
    <t>11 1 01 00000</t>
  </si>
  <si>
    <t>11 1 01 С1424</t>
  </si>
  <si>
    <t>11 1 01 С1425</t>
  </si>
  <si>
    <t>12 2 0000</t>
  </si>
  <si>
    <t>15 0 0000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</si>
  <si>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</si>
  <si>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Дорожное хозяйство (дорожные фонды)</t>
  </si>
  <si>
    <t>ВСЕГО  ДОХОДОВ</t>
  </si>
  <si>
    <t>Рз</t>
  </si>
  <si>
    <t>ПР</t>
  </si>
  <si>
    <t>ЦСР</t>
  </si>
  <si>
    <t>ВР</t>
  </si>
  <si>
    <t>ВСЕГО</t>
  </si>
  <si>
    <t>1 03 02230 01 0000 110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</si>
  <si>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</si>
  <si>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</si>
  <si>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Субсидии местным бюджетам на дополнительное финансирование мероприятий по организации питания обучающихся из малообеспеченных и многодетных семей, а также обучающихся в специальных (коррекционных) классах муниципальных общеобразовательных организаций</t>
  </si>
  <si>
    <t>1 03 02240 01 0000 110</t>
  </si>
  <si>
    <t>1 03 02250 01 0000 110</t>
  </si>
  <si>
    <t>1 03 02260 01 0000 110</t>
  </si>
  <si>
    <t>Глава муниципального образования</t>
  </si>
  <si>
    <t>Межбюджетные трансферты</t>
  </si>
  <si>
    <t>Обеспечение безопасности в информационно-телекоммуникационной сфере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</si>
  <si>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</si>
  <si>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Аппарат представительного органа муниципального образования</t>
  </si>
  <si>
    <t>Непрограммные расходы на обеспечение деятельности муниципальных казенных учреждений</t>
  </si>
  <si>
    <t>Расходы на обеспечение деятельности (оказание услуг) муниципальных казенных учреждений не вошедшие в программные мероприятия</t>
  </si>
  <si>
    <t>2 02 04052 05 0000 151</t>
  </si>
  <si>
    <t>2 02 04053 05 0000 151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</si>
  <si>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</si>
  <si>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</si>
  <si>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01 2 5147</t>
  </si>
  <si>
    <t>Осуществление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содержанию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</si>
  <si>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07 2 1492</t>
  </si>
  <si>
    <t>ПЛАТЕЖИ ПРИ ПОЛЬЗОВАНИИ ПРИРОДНЫМИ РЕСУРСАМИ</t>
  </si>
  <si>
    <t>1 12 01000 01 0000 120</t>
  </si>
  <si>
    <t>Районная целевая программа "Повышение безопасности дорожного движения в Пристенском районе Курской области" на период 2012-2020 годы</t>
  </si>
  <si>
    <t>Социальное обеспечение и иные выплаты населению</t>
  </si>
  <si>
    <t>ДОХОДЫ ОТ ОКАЗАНИЯ ПЛАТНЫХ УСЛУГ (РАБОТ) И КОМПЕНСАЦИИ ЗАТРАТ ГОСУДАРСТВА</t>
  </si>
  <si>
    <t>1 13 01000 00 0000 130</t>
  </si>
  <si>
    <t xml:space="preserve">ДОХОДЫ ОТ ОКАЗАНИЯ ПЛАТНЫХ УСЛУГ (РАБОТ) </t>
  </si>
  <si>
    <t>1 13 01990 00 0000 130</t>
  </si>
  <si>
    <t>Прочие доходы от оказания платных услуг (работ)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</si>
  <si>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</si>
  <si>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</si>
  <si>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1 14 06013 10 0000 430</t>
  </si>
  <si>
    <t>1 11 05013 10 0000 120</t>
  </si>
  <si>
    <t>Председатель представительного органа муниципального образования</t>
  </si>
  <si>
    <t>05</t>
  </si>
  <si>
    <t>Ежемесячное денежное вознаграждение за классное руководство</t>
  </si>
  <si>
    <t>Управление образования, опеки и попечительства  Администрации Пристенского района</t>
  </si>
  <si>
    <t>2 02 02077 00 0000 151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</si>
  <si>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</si>
  <si>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2 02 02077 05 0000 151</t>
  </si>
  <si>
    <t>2 02 02999 00 0000 151</t>
  </si>
  <si>
    <t>Прочие субсидии, в т.ч.</t>
  </si>
  <si>
    <t>Расходы на софинансирование капитальных вложений в объекты муниципальной собственности</t>
  </si>
  <si>
    <t>Расходы на реализацию мероприятий федеральной целевой программы "Устойчивое развитие сельских территорий на 2014-2017 годы и на период до 2020 года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</si>
  <si>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</si>
  <si>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22 1 0000</t>
  </si>
  <si>
    <t>Муниципальная программа «Охрана окружающей среды  Пристенском районе Курской области на 2015-2020 годы»</t>
  </si>
  <si>
    <t>06 1 1342</t>
  </si>
  <si>
    <t>Организация отдыха детей в каникулярное время</t>
  </si>
  <si>
    <t>Муниципальная программа  «Развитие транспортной системы, обеспечение перевозки пассажиров  и безопасности дорожного движения в Пристенском районе Курской области на 2015-2020 годы»</t>
  </si>
  <si>
    <t>Обеспечение безопасности дорожного движения на автомобильных дорогах местного значения</t>
  </si>
  <si>
    <t>11 4 1459</t>
  </si>
  <si>
    <t>11 4 000</t>
  </si>
  <si>
    <t>73 0 00 00000</t>
  </si>
  <si>
    <t>73 1 00  00000</t>
  </si>
  <si>
    <t>73 1 С1402</t>
  </si>
  <si>
    <t>79 1 С1401</t>
  </si>
  <si>
    <t>03 1 С1401</t>
  </si>
  <si>
    <t>02 5 С1401</t>
  </si>
  <si>
    <t>05 1 С1401</t>
  </si>
  <si>
    <t>01 0 00 00000</t>
  </si>
  <si>
    <t>01 1 02 00000</t>
  </si>
  <si>
    <t>01 1 00 00000</t>
  </si>
  <si>
    <t>01 3 00  00000</t>
  </si>
  <si>
    <t>01 3 01 00000</t>
  </si>
  <si>
    <t>01 3 01 С1401</t>
  </si>
  <si>
    <t>Основное мероприятие "Сохранение и развитие народной культуры, нематериального наследия и кинообслуживания"</t>
  </si>
  <si>
    <t>Основное мероприятие "Оказание мер социальной поддержки работникам учреждений культуры"</t>
  </si>
  <si>
    <t>Осуществление переданных полномочий поселений на создание условий для организации досуга и обеспечения жителей  услугами организаций культуры</t>
  </si>
  <si>
    <t>01 3 01 П1444</t>
  </si>
  <si>
    <t>01 1 01 С1401</t>
  </si>
  <si>
    <t>01 1 01 00000</t>
  </si>
  <si>
    <t>Основное мероприятие "Обеспечение деятельности и выполнение функций Пристенской централизованной бухгалтерии учреждений культуры"</t>
  </si>
  <si>
    <t xml:space="preserve">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 </t>
  </si>
  <si>
    <t>01 1 01 13340</t>
  </si>
  <si>
    <t>Основное мероприятие "Развитие библиотечного дела и  материально-технической базы библиотек в Пристенском районе"</t>
  </si>
  <si>
    <t>01 2 01 00000</t>
  </si>
  <si>
    <t>01 2 01 С1401</t>
  </si>
  <si>
    <t>01  2 01 С1401</t>
  </si>
  <si>
    <t>01 1 02 13350</t>
  </si>
  <si>
    <t>01 0  00 00000</t>
  </si>
  <si>
    <t>02 0 00 00000</t>
  </si>
  <si>
    <t>02 1 00 00000</t>
  </si>
  <si>
    <t>02 1 01 13220</t>
  </si>
  <si>
    <t>73 1 00 00000</t>
  </si>
  <si>
    <t>73 1 00 С1402</t>
  </si>
  <si>
    <t>02 2 00 00000</t>
  </si>
  <si>
    <t>Основное мероприятие «Предоставление гражданам ежемесячных пособий»</t>
  </si>
  <si>
    <t>02 2 02 00000</t>
  </si>
  <si>
    <t>02 2 02 11130</t>
  </si>
  <si>
    <t>Основное мероприятие «Осуществление ежемесячных денежных выплат отдельным категориям граждан»</t>
  </si>
  <si>
    <t>02 2 03 00000</t>
  </si>
  <si>
    <t>02 2 03 13150</t>
  </si>
  <si>
    <t>02 2 03 13160</t>
  </si>
  <si>
    <t>Основное мероприятие «Меры социальной поддержки, предоставляемые отдельным категориям граждан»</t>
  </si>
  <si>
    <t>02 2 04 00000</t>
  </si>
  <si>
    <t>02 2 04 11170</t>
  </si>
  <si>
    <t>02 2 04 11180</t>
  </si>
  <si>
    <t>02 3 00 00000</t>
  </si>
  <si>
    <t>Основное мероприятие «Руководство и управление в сфере опеки и попечительства»</t>
  </si>
  <si>
    <t>02 3 01 00000</t>
  </si>
  <si>
    <t>02 3 01 13170</t>
  </si>
  <si>
    <t>Основное мероприятие «Оказание мер государственной поддержки усыновителям, опекунам и попечителям по уходу за детьми»</t>
  </si>
  <si>
    <t>02 3 02 00000</t>
  </si>
  <si>
    <t>02 3 02 13190</t>
  </si>
  <si>
    <t>Мероприятия, направленные на развитие муниципальной службы</t>
  </si>
  <si>
    <t>Реализация мероприятий по формированию и содержанию муниципального архива</t>
  </si>
  <si>
    <t>Обеспечение населения экологически чистой питьевой водой</t>
  </si>
  <si>
    <t>Реализация мероприятий направленных на обеспечение правопорядка на территории муниципального образования</t>
  </si>
  <si>
    <t>Развитие рынка труда, повышение эффективности занятости населения</t>
  </si>
  <si>
    <t>Реализация мероприятий по распространению официальной информации</t>
  </si>
  <si>
    <t>12 2 1435</t>
  </si>
  <si>
    <t>18 1 1470</t>
  </si>
  <si>
    <t>Муниципальная  программа «Развитие малого и среднего предпринимательства в Пристенском районе Курской области на 2012 – 2015 годы»</t>
  </si>
  <si>
    <t>15 1 1405</t>
  </si>
  <si>
    <t>02 3 1471</t>
  </si>
  <si>
    <t>21 1 1473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</si>
  <si>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</si>
  <si>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77 2 1460</t>
  </si>
  <si>
    <t>11 3 1426</t>
  </si>
  <si>
    <t>11 20000</t>
  </si>
  <si>
    <t>11 2 1425</t>
  </si>
  <si>
    <t>06 1 1427</t>
  </si>
  <si>
    <t>061 1432</t>
  </si>
  <si>
    <t>06 1 1432</t>
  </si>
  <si>
    <t xml:space="preserve">14 </t>
  </si>
  <si>
    <t>Доходы, получаемые в виде арендной платы за земельные участки, государственная собственность,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</t>
  </si>
  <si>
    <t>01  05  02  00  00  0000  500</t>
  </si>
  <si>
    <t>Увеличение прочих остатков денежных средств бюджетов</t>
  </si>
  <si>
    <t>01  05  02  01  00  0000  510</t>
  </si>
  <si>
    <t>Увеличение прочих остатков денежных средств бюджетов муниципальных районов</t>
  </si>
  <si>
    <t>01  05  02  01  05  0000  510</t>
  </si>
  <si>
    <t>Уменьшение остатков средств бюджетов</t>
  </si>
  <si>
    <t>01  05  00  00  00  0000  600</t>
  </si>
  <si>
    <t>Уменьшение прочих остатков средств бюджетов</t>
  </si>
  <si>
    <t>01  05  02  00  00  0000  600</t>
  </si>
  <si>
    <t>Уменьшение прочих остатков денежных средств бюджетов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</si>
  <si>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</si>
  <si>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1 16 43000 01 0000 140</t>
  </si>
  <si>
    <t>Создание условий для развития социальной и инженерной инфраструктуры муниципальных образований Курской области</t>
  </si>
  <si>
    <t>03 2 1150</t>
  </si>
  <si>
    <t xml:space="preserve">Подпрограмма "Реализация мероприятий для развития животноводства в Пристенском районе муниципальной программы"Развитие животноводства Пристенского района на 2014-2015 годы" </t>
  </si>
  <si>
    <t>21 0 0000</t>
  </si>
  <si>
    <t>Резервные фонды органов местного самоуправления</t>
  </si>
  <si>
    <t>78 0 0000</t>
  </si>
  <si>
    <t>78 1 0000</t>
  </si>
  <si>
    <t>78 1 1403</t>
  </si>
  <si>
    <t>76 0 0000</t>
  </si>
  <si>
    <t>76 1 0000</t>
  </si>
  <si>
    <t>76 1 1404</t>
  </si>
  <si>
    <t>Код строки</t>
  </si>
  <si>
    <t>01  00  00  00  00  0000  000</t>
  </si>
  <si>
    <t>Иные источники внутреннего финансирования дефицитов бюджетов</t>
  </si>
  <si>
    <t>01  06  00  00  00  0000  000</t>
  </si>
  <si>
    <t>Бюджетные кредиты, предоставленные внутри страны в валюте Российской Федерации</t>
  </si>
  <si>
    <t>01  06  05  00  00  0000  000</t>
  </si>
  <si>
    <t>Возврат бюджетных кредитов, предоставленных внутри страны в валюте Российской Федерации</t>
  </si>
  <si>
    <t>01  06  05  00  00  0000  600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</si>
  <si>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</si>
  <si>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01  06  05  02  00  0000  600</t>
  </si>
  <si>
    <t>Плата за негативное воздействие на окружающую среду</t>
  </si>
  <si>
    <t>1 13 00000 00 0000 000</t>
  </si>
  <si>
    <t>1 14 00000 00 0000 000</t>
  </si>
  <si>
    <t>ДОХОДЫ ОТ ПРОДАЖИ МАТЕРИАЛЬНЫХ И НЕМАТЕРИАЛЬНЫХ АКТИВОВ</t>
  </si>
  <si>
    <t>Муниципальная программа "Содействие занятости населения Пристенского района на 2014-2016 годы"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</si>
  <si>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</si>
  <si>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</si>
  <si>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</si>
  <si>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 xml:space="preserve">Доходы от продажи земельных участков, государственная собственность на которые не разграничена 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</si>
  <si>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</si>
  <si>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</si>
  <si>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</si>
  <si>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</si>
  <si>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</si>
  <si>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Государственная поддержка молодых семей в улучшении жилищных условий на территории Курской области</t>
  </si>
  <si>
    <t>Муниципальная программа  «Развитие транспортной системы, обеспечение перевозки пассажиров в Пристенском районе  и безопасности дорожного движения»</t>
  </si>
  <si>
    <t>11 0 0000</t>
  </si>
  <si>
    <t>Распределение субвенций из областного бюджета на 2015 год бюджетам муниципальных районов и городских округов на осуществление отдельных государственных полномочий в соответствии с Законом Курской области "О наделении органов местного самоуправления муниципальных образований Курской области отдельными государственными полномочиями Курской области в сфере трудовых отношений"</t>
  </si>
  <si>
    <t>Подпрограмма «Развитие пассажирских перевозок в Пристенском районе муниципальной программы «Развитие транспортной системы, обеспечение перевозки пассажиров в Пристенском районе и безопасности дорожного движения»</t>
  </si>
  <si>
    <t>11 3 0000</t>
  </si>
  <si>
    <t>11 4 0000</t>
  </si>
  <si>
    <t>Роно</t>
  </si>
  <si>
    <t>03 2 00 S1500</t>
  </si>
  <si>
    <t>РОНО</t>
  </si>
  <si>
    <t>07 1 04 00000</t>
  </si>
  <si>
    <t>Обеспечение мероприятий по переселению граждан из аварийного жилищного фонда.</t>
  </si>
  <si>
    <t>07 1 04 09602</t>
  </si>
  <si>
    <t>77 2 01 С1405</t>
  </si>
  <si>
    <t>Распределение субвенций из областного бюджета на 2015 год местным бюджетам на реализацию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</si>
  <si>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Выплата компенсации части родительской платы</t>
  </si>
  <si>
    <t>Дотация на выравнивание бюджетной обеспеченности поселений из районного фонда финансовой поддержки</t>
  </si>
  <si>
    <t>06 1 0000</t>
  </si>
  <si>
    <t>18 1 0000</t>
  </si>
  <si>
    <t>15 1 0000</t>
  </si>
  <si>
    <t>05 1 0000</t>
  </si>
  <si>
    <t>03 1 1408</t>
  </si>
  <si>
    <t>03 2 5059</t>
  </si>
  <si>
    <t>00,3</t>
  </si>
  <si>
    <t>Расходы на реализацию мероприятий федеральной целевой программы "Устойчивое развитие сельских территорий на 2014-2017 годы и на период до 2020 года"</t>
  </si>
  <si>
    <t>Подпрограмма «Содействие развитию малого и среднего предпринимательства» муниципальной программы «Развитие малого и среднего предпринимательства в Пристенском районе Курской области на 2012 – 2015 годы»»</t>
  </si>
  <si>
    <t>18 0 0000</t>
  </si>
  <si>
    <t>Подпрограмма «Управление муниципальной программой и обеспечение условий реализации» муниципальной программы «Создание благоприятных условий для привлечения инвестиций в Пристенский район Курской области на 2012-2015 годы»</t>
  </si>
  <si>
    <t>Подпрограмма «Энергосбережение в Пристенском районе» муниципальной программы «Энергосбережение и повышение энергетической эффективности Пристенского района Курской области на период 2011-2015 годы и на перспективу до 2020 года"»</t>
  </si>
  <si>
    <t>Муниципальная программа «Повышение эффективности  развития молодежной политики, совершенствование системы оздоровления и отдыха детей, развитие физической культуры и спорта в Пристенском районе Курской области на 2015-2017 годы»</t>
  </si>
  <si>
    <t>08 0 00 00000</t>
  </si>
  <si>
    <t>08 2 00 00000</t>
  </si>
  <si>
    <t xml:space="preserve">Подпрограмма «Повышение эффективности реализации молодежной политики в Пристенском районе Курской области» </t>
  </si>
  <si>
    <t>Основное мероприятие «Создание условий для развития молодежной политики в Пристенском районе Курской области».</t>
  </si>
  <si>
    <t>08 2 01 00000</t>
  </si>
  <si>
    <t>08 2 01 С1414</t>
  </si>
  <si>
    <t xml:space="preserve">Подпрограмма «Реализация муниципальной политики в сфере физической культуры и спорта в Пристенском районе Курской области» </t>
  </si>
  <si>
    <t>08 3 00 00000</t>
  </si>
  <si>
    <t>Основное мероприятие «Создание условий, обеспечивающих развитие массового спорта в Пристенском районе Курской области»</t>
  </si>
  <si>
    <t>08 3 01 00000</t>
  </si>
  <si>
    <t>15 0 1432</t>
  </si>
  <si>
    <t>Мероприятия в области энергосбережения</t>
  </si>
  <si>
    <t xml:space="preserve">07 </t>
  </si>
  <si>
    <t>Средства муниципальных образований на приобретение оборудования для школьных столовых в рамках комплекса мер по модернизации общего образования</t>
  </si>
  <si>
    <t>Межевание автомобильных дорог общего пользования местного значения, проведение кадастровых работ</t>
  </si>
  <si>
    <t xml:space="preserve">200 </t>
  </si>
  <si>
    <t>Расходы на обеспечение деятельности (оказание услуг) муниципальных учреждений</t>
  </si>
  <si>
    <t xml:space="preserve">08 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</si>
  <si>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</si>
  <si>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02 0 0000</t>
  </si>
  <si>
    <t>02 1 0000</t>
  </si>
  <si>
    <t>Реализация мероприятий в сфере молодежной политики</t>
  </si>
  <si>
    <t>Дотации бюджетам муниципальных районов на выравнивание бюджетной обеспеченности</t>
  </si>
  <si>
    <t>2 02 02999 05 0000 151</t>
  </si>
  <si>
    <t>2 02 03003 00 0000 151</t>
  </si>
  <si>
    <t>2 02 03003 05 0000 151</t>
  </si>
  <si>
    <t>2 02 03013 00 0000 151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</si>
  <si>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</si>
  <si>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2 02 03013 05 0000 151</t>
  </si>
  <si>
    <t>1 03 00000 00 0000 000</t>
  </si>
  <si>
    <t>НАЛОГИ НА ТОВАРЫ (РАБОТЫ,УСЛУГИ), РЕАЛИЗУЕМЫЕ НА ТЕРРИТОРИИ РОССИЙСКОЙ ФЕДЕРАЦИИ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</si>
  <si>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</si>
  <si>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2 02 03999 05 0000 151</t>
  </si>
  <si>
    <t>1 05 02010 02 0000 110</t>
  </si>
  <si>
    <t>Единый сельскохозяйственный налог</t>
  </si>
  <si>
    <t>1 05 03010 01 0000 110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</si>
  <si>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</si>
  <si>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</si>
  <si>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</si>
  <si>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</si>
  <si>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</si>
  <si>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1 01 02010 01 0000 110</t>
  </si>
  <si>
    <t>2 02 04999 05 0000 151</t>
  </si>
  <si>
    <t>Прочие межбюджетные трансферты, передаваемые бюджетам муниципальных районов</t>
  </si>
  <si>
    <t>77 2 1353</t>
  </si>
  <si>
    <t xml:space="preserve">001 </t>
  </si>
  <si>
    <t>Расходы областного бюджета на предоставление грантов муниципальным образованиям в целях содействия достижению и (или) поощрению достижений наилучших значений показателей деятельности органов местного самоуправления городских округов и муниципальных районов Курской области.</t>
  </si>
  <si>
    <t>Выравнивание бюджетной обеспеченности поселений из районного фонда финансовой поддержки за счет средств областного бюджета</t>
  </si>
  <si>
    <t>Обеспечение функционирования главы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</si>
  <si>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</si>
  <si>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</si>
  <si>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Обеспечение деятельности представительного органа  муниципального образования</t>
  </si>
  <si>
    <t>Муниципальная программа "Обеспечение доступным и комфортным жильем и коммунальными услугами граждан на территории сельских поселений муниципального района "Пристенский район" Курской области"</t>
  </si>
  <si>
    <t>2 02 03027 00 0000 151</t>
  </si>
  <si>
    <t>2 02 03027 05 0000 151</t>
  </si>
  <si>
    <t>Основное мероприятие «Обеспечение деятельности и выполнение функций органов местного самоуправления»</t>
  </si>
  <si>
    <t>10 2 02 00000</t>
  </si>
  <si>
    <t>10 2 02 С1438</t>
  </si>
  <si>
    <t>03 2 00 00000</t>
  </si>
  <si>
    <t>Адм.</t>
  </si>
  <si>
    <t>17 0 00 00000</t>
  </si>
  <si>
    <t>17 2 01 00000</t>
  </si>
  <si>
    <t>17 2 00 00000</t>
  </si>
  <si>
    <t>17 2 01 13310</t>
  </si>
  <si>
    <t>17 1 00 00000</t>
  </si>
  <si>
    <t>17 1 01 00000</t>
  </si>
  <si>
    <t>17 1 01 С1436</t>
  </si>
  <si>
    <t>15 0 00 00000</t>
  </si>
  <si>
    <t>15 1 00 00000</t>
  </si>
  <si>
    <t>15 1 01 00000</t>
  </si>
  <si>
    <t>15 1 01 С1405</t>
  </si>
  <si>
    <t>06 0 00 00000</t>
  </si>
  <si>
    <t xml:space="preserve">Подпрограмма «Экология и чистая вода в пристенском районе Курской области» </t>
  </si>
  <si>
    <t>06 1 00 00000</t>
  </si>
  <si>
    <t>Основное мероприятие «Ремонт объектов водоснабжения»</t>
  </si>
  <si>
    <t>06 1 01 00000</t>
  </si>
  <si>
    <t>Иные межбюджетные трансферты на осуществление полномочий по обеспечению населения экологически чистой питьевой водой.</t>
  </si>
  <si>
    <t>06 1 01 П1427</t>
  </si>
  <si>
    <t>Муниципальная программа "Обеспечение доступным и комфортным жильем и коммунальными услугами граждан  на территории сельских поселений муниципального района "Пристенский район" Курской области "</t>
  </si>
  <si>
    <t>07 0 00 00000</t>
  </si>
  <si>
    <t>07 1 00 00000</t>
  </si>
  <si>
    <t>Основное мероприятие "Государственная поддержка молодых семей в улучшении жилищных условий на территории сельских поселений муниципального района "Пристенский район" Курской области на 2015-2020 годы"</t>
  </si>
  <si>
    <t xml:space="preserve">Подпрограмма "Создание условий для обеспечения доступным и комфортным жильем граждан на территории сельских поселений муниципального района  "Пристенский район" Курской области" </t>
  </si>
  <si>
    <t>07 1 01 00000</t>
  </si>
  <si>
    <t>07 1 01 L0200</t>
  </si>
  <si>
    <t>Мероприятия по обеспечению жильем молодых семей.</t>
  </si>
  <si>
    <t>07 0 00  00000</t>
  </si>
  <si>
    <t xml:space="preserve">Подпрограмма "Обеспечение качественными услугами ЖКХ населения сельских поселений муниципального района «Пристенский район» Курской области» </t>
  </si>
  <si>
    <t>07 2 00 00000</t>
  </si>
  <si>
    <t>Основное мероприятие «Организация  и содержание мест захоронения на территории сельских поселений муниципального района «Пристенский район» Курской области»</t>
  </si>
  <si>
    <t>07 2 01 00000</t>
  </si>
  <si>
    <t>Иные межбюджетные трансферты на осуществление полномочий  в области благоустройства.</t>
  </si>
  <si>
    <t>07 2 01 П1433</t>
  </si>
  <si>
    <t>Основное мероприятие «Организация сбора и вывоза отходов и мусора на территории сельских поселений муниципального района «Пристенский район» Курской области».</t>
  </si>
  <si>
    <t>07 2 02 П1457</t>
  </si>
  <si>
    <t>Иные межбюджетные трансферты на осуществление полномочий по сбору и удалению твердых и жидких бытовых отходов.</t>
  </si>
  <si>
    <t>Закупка товаров, работ и услуг для обеспечения государственных (муниципальных) нужд</t>
  </si>
  <si>
    <t>Обеспечение деятельности и выполнение функций органов местного самоуправления.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</si>
  <si>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</si>
  <si>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>03 2 5097</t>
  </si>
  <si>
    <t>78 1 1003</t>
  </si>
  <si>
    <t>77 2 1431</t>
  </si>
  <si>
    <t>Мероприятия в области коммунального хозяйства</t>
  </si>
  <si>
    <t>Муниципальная программа "Профилактика  правонарушений в Пристенском районе Курской области на 2015-2017 годы"</t>
  </si>
  <si>
    <r>
      <t xml:space="preserve">Муниципальная </t>
    </r>
    <r>
      <rPr>
        <b/>
        <u val="single"/>
        <sz val="10.5"/>
        <rFont val="Times New Roman"/>
        <family val="1"/>
      </rPr>
      <t xml:space="preserve">целевая </t>
    </r>
    <r>
      <rPr>
        <b/>
        <sz val="10.5"/>
        <rFont val="Times New Roman"/>
        <family val="1"/>
      </rPr>
      <t>программа "Создание благоприятных условий для привлечения инвестиций в Пристенский район Курской области на 2012-2015 годы"</t>
    </r>
  </si>
  <si>
    <t>Муниципальная программа по профилактике преступлений и иных правонарушений в Пристенском районе на 2012-2014 годы</t>
  </si>
  <si>
    <t>1 05 03000 01 0000 110</t>
  </si>
  <si>
    <t>1 12 01010 01 0000 120</t>
  </si>
  <si>
    <t>1 12 01020 01 0000 120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</si>
  <si>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</si>
  <si>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</si>
  <si>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</si>
  <si>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</si>
  <si>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Подпрограмма 1 "Развитие дошкольного и общего образования детей" муниципальной программы Пристенского района "Развитие образования в Пристенском районе"</t>
  </si>
  <si>
    <t>24 1 0000</t>
  </si>
  <si>
    <t>24 0 0000</t>
  </si>
  <si>
    <t>Сумма</t>
  </si>
  <si>
    <t>Подпрограмма «Управление муниципальной программой и обеспечение условий реализации»</t>
  </si>
  <si>
    <t>Подпрограмма «Профилактика наркомании и медико - социальная реабилитация больных наркоманией в Пристенском  районе Курской области»</t>
  </si>
  <si>
    <t>Основное мероприятие «Реализация энергосберегающих мероприятий и внедрение энергоэффективного оборудования и материалов в муниципальном секторе»</t>
  </si>
  <si>
    <t>07 2 02 00000</t>
  </si>
  <si>
    <t>Муниципальная программа  «Развитие транспортной системы, обеспечение перевозки пассажиров в   Пристенском  районе Курской  области и безопасности дорожного движения»</t>
  </si>
  <si>
    <t>Основное мероприятие «Организация  строительства и содержания жилищного фонда на территории сельских поселений муниципального района «Пристенский район» Курской области»</t>
  </si>
  <si>
    <t>Муниципальная программа «Устойчивое развитие сельских территорий Пристенского района Курской области на 2014-2017 годы и на период до 2020 года»</t>
  </si>
  <si>
    <t>Подпрограмма  "«Устойчивое развитие сельских территорий Пристенского района Курской области на 2014-2017 годы и на период до 2020 года»"</t>
  </si>
  <si>
    <t>Основное мероприятие «Строительство локальных  сетей водоснабжения»</t>
  </si>
  <si>
    <t>16 1 02 00000</t>
  </si>
  <si>
    <t xml:space="preserve"> Наименование главного </t>
  </si>
  <si>
    <t>Распределение бюджетных ассигнований по разделам, подразделам расходов  бюджета Пристенского муниципального района  на 2016 год</t>
  </si>
  <si>
    <t>НАЦИОНАЛЬНАЯ ЭКОНОМИКА</t>
  </si>
  <si>
    <t>ЖИЛИЩНО-КОММУНАЛЬНОЕ ХОЗЯЙСТВО</t>
  </si>
  <si>
    <t xml:space="preserve">Муниципальная программа «Содействие занятости населения Пристенского района на 2014-2016 годы» </t>
  </si>
  <si>
    <t>Мероприятия, направленные на  развитие социальной и инженерной инфраструктуры муниципальных образований Курской области</t>
  </si>
  <si>
    <t>Муниципальная  программа «Энергосбережение и повышение энергетической эффективности в Пристенском районе Курской области на период 2016-2020 гг.»</t>
  </si>
  <si>
    <t>Таблица №1</t>
  </si>
  <si>
    <t>(тыс.руб.)</t>
  </si>
  <si>
    <t>Наименование поселения</t>
  </si>
  <si>
    <t>Бобрышевский сельсовет</t>
  </si>
  <si>
    <t>Котовский сельсовет</t>
  </si>
  <si>
    <t>Нагольненский сельсовет</t>
  </si>
  <si>
    <t>Пристенский сельсовет</t>
  </si>
  <si>
    <t>Сазановский сельсовет</t>
  </si>
  <si>
    <t>Среднеольшанский сельсовет</t>
  </si>
  <si>
    <t>Черновецкий сельсовет</t>
  </si>
  <si>
    <t>Ярыгинский сельсовет</t>
  </si>
  <si>
    <t xml:space="preserve">      Итого</t>
  </si>
  <si>
    <t>Таблица №2</t>
  </si>
  <si>
    <t>Таблица №3</t>
  </si>
  <si>
    <t>Основное мероприятие "Содействие повышению доступности автомобильных перевозок населению Пристенского района Курской области"</t>
  </si>
  <si>
    <t>11 3 01 00000</t>
  </si>
  <si>
    <t>Отдельные мероприятия  по другим видам транспорта</t>
  </si>
  <si>
    <t>11 3 00 00000</t>
  </si>
  <si>
    <t>11 3 01 С1426</t>
  </si>
  <si>
    <t>16 0 00 00000</t>
  </si>
  <si>
    <t>16 1 00 00000</t>
  </si>
  <si>
    <t>Оказание финансовой поддержки общественным организациям</t>
  </si>
  <si>
    <t>77 2 00 С1470</t>
  </si>
  <si>
    <t>п.Кировский</t>
  </si>
  <si>
    <t>выдача кредита на дефицит</t>
  </si>
  <si>
    <t>тыс.руб.</t>
  </si>
  <si>
    <t>Сазановс.с/с</t>
  </si>
  <si>
    <t>Подпрограмма "Развитие пассажирских перевозок в Пристенском районе Курской области»</t>
  </si>
  <si>
    <t>20 1 01 С1404</t>
  </si>
  <si>
    <t>Мероприятия по обеспечению жильем молодых семей</t>
  </si>
  <si>
    <t>Благоусторойство</t>
  </si>
  <si>
    <t>Таблица №4</t>
  </si>
  <si>
    <t>Таблица №5</t>
  </si>
  <si>
    <t>пос.Кировский</t>
  </si>
  <si>
    <t>Муниципальная программа  «Развитие экономики Пристенского района Курской области на 2016-2020 годы»</t>
  </si>
  <si>
    <t xml:space="preserve">15 0 00 00000 </t>
  </si>
  <si>
    <t xml:space="preserve">Подпрограмма «Создание благоприятных условия для привлечения инвестиций в экономику Пристенского района Курской области» </t>
  </si>
  <si>
    <t xml:space="preserve">15 1 00 00000 </t>
  </si>
  <si>
    <t xml:space="preserve">15 2 00 00000 </t>
  </si>
  <si>
    <t xml:space="preserve">Подпрограмма «Развитие малого и среднего предпринимательства в Пристенском районе Курской области» </t>
  </si>
  <si>
    <t>Основное мероприятие «Предоставление субсидий начинающим собственный бизнес на субсидирование части затрат, связанных с организацией и ведением дела, в том числе в инновационной сфере»</t>
  </si>
  <si>
    <t xml:space="preserve">15 2 02 00000 </t>
  </si>
  <si>
    <t>15 2 02 С1405</t>
  </si>
  <si>
    <t>Основное мероприятие «Осуществление организационно-хозяйственных расходов, связанных с участием в ежегодной межрегиональной универсальной оптово-розничной Курской Коренской ярмарки на территории Курской области и ежегодном Среднерусском экономическом форуме на территории Курской области»</t>
  </si>
  <si>
    <t xml:space="preserve">15 1 01 00000 </t>
  </si>
  <si>
    <t>15 1 01 С1480</t>
  </si>
  <si>
    <t>Создание благоприятных условий для привлечения инвестиций в экономику муниципального образования</t>
  </si>
  <si>
    <t>Обеспечение мероприятий по переселению граждан из аварийного жилищного фонда</t>
  </si>
  <si>
    <t>77 2 00 S9602</t>
  </si>
  <si>
    <t>Капитальные вложения в объекты государственной (муниципальной) собственности</t>
  </si>
  <si>
    <t>Таблица №6</t>
  </si>
  <si>
    <t>75 3 00 С1402</t>
  </si>
  <si>
    <t>ОК</t>
  </si>
  <si>
    <t>ДШИ</t>
  </si>
  <si>
    <t>01 2 00 00000</t>
  </si>
  <si>
    <t>01 3 00 00000</t>
  </si>
  <si>
    <t>05 101 С1434</t>
  </si>
  <si>
    <t>01 0 00 0 0000</t>
  </si>
  <si>
    <t>73 000 00000</t>
  </si>
  <si>
    <t>Муниципальная  программа «Развитие образования"  Пристенского района Курской области на 2015-2020 годы»</t>
  </si>
  <si>
    <t xml:space="preserve"> Подпрограмма «Управление муниципальной программой и обеспечение условий реализации» </t>
  </si>
  <si>
    <t>Основное мероприятие «Обеспечение деятельности и выполнение функций муниципальных учреждений»</t>
  </si>
  <si>
    <t>03 1 01 00000</t>
  </si>
  <si>
    <t>03 1 01 13120</t>
  </si>
  <si>
    <t>03 1 01 С1401</t>
  </si>
  <si>
    <t>Основное мероприятие «Социальная поддержка работников образования».</t>
  </si>
  <si>
    <t>03 1 02 00000</t>
  </si>
  <si>
    <t>03 1 02 13070</t>
  </si>
  <si>
    <r>
      <t>Муниципальная программа «Содействие занятости населения Пристенского района на 2014-2016 годы»</t>
    </r>
    <r>
      <rPr>
        <i/>
        <sz val="10.5"/>
        <rFont val="Times New Roman"/>
        <family val="1"/>
      </rPr>
      <t xml:space="preserve"> </t>
    </r>
  </si>
  <si>
    <t xml:space="preserve">Подпрограмма «Содействие временной занятости отдельных категорий граждан»  </t>
  </si>
  <si>
    <t>Основное мероприятие  «Финансовое обеспечение деятельности в сфере трудовых отношений»</t>
  </si>
  <si>
    <t>17 1 02 00000</t>
  </si>
  <si>
    <t>17 1 02 13310</t>
  </si>
  <si>
    <t xml:space="preserve">Подпрограмма «Содействие временной занятости отдельных категорий граждан» </t>
  </si>
  <si>
    <t>Основное мероприятие  «Реализация мероприятий активной политики занятости населения»</t>
  </si>
  <si>
    <t xml:space="preserve">11 0 00 00000 </t>
  </si>
  <si>
    <t xml:space="preserve">77 0 00 00000 </t>
  </si>
  <si>
    <t>77 2 00 С1460</t>
  </si>
  <si>
    <t xml:space="preserve">Подпрограмма 2"Развитие дошкольного и общего образования детей" </t>
  </si>
  <si>
    <t>Основное мероприятие «Социальная поддержка работников образовательных учреждений общего образования».</t>
  </si>
  <si>
    <t>03 2 02 00000</t>
  </si>
  <si>
    <t>Основное мероприятие «Социальная поддержка обучающихся образовательных учреждений общего образования».</t>
  </si>
  <si>
    <t>03 2 03 00000</t>
  </si>
  <si>
    <t>Муниципальная программа «Развитие муниципальной службы в Администрации Пристенского района Курской области на 2016-2018 годы»</t>
  </si>
  <si>
    <t>Основное мероприятие «Организация обучения и переподготовки лиц замещающих выборные должности, должности муниципальной службы  на курсах повышения квалификации»</t>
  </si>
  <si>
    <t>Основное мероприятие «Обеспечение деятельности комиссии по делам несовершеннолетних и защите их прав  в Пристенском районе»</t>
  </si>
  <si>
    <t xml:space="preserve">Подпрограмма «Улучшение демографической ситуации,
совершенствование социальной поддержки семьи и детей» 
</t>
  </si>
  <si>
    <t xml:space="preserve"> </t>
  </si>
  <si>
    <t>Подпрограмма "Реализация мероприятий для развития системы защиты информации, информационно-телекоммуникационного и технического обеспечения "</t>
  </si>
  <si>
    <t>ап</t>
  </si>
  <si>
    <t>20 1 01  00000</t>
  </si>
  <si>
    <t>Государственная поддержка молодых семей в улучшении жилищных условий на территории Пристенского района Курской области</t>
  </si>
  <si>
    <t>07 2 1325</t>
  </si>
  <si>
    <t>Субсидии на мероприятия подпрограммы "Обеспечение жильем молодых семей" федеральной целевой программы "Жилище" на 2011-2015 годы</t>
  </si>
  <si>
    <t>07 2 5020</t>
  </si>
  <si>
    <t>Подпрограмма №3 Подпрограмма «Искусство»  муниципальной программы  "Развитие культуры Пристенского района Курской области на 2014-2018 годы"</t>
  </si>
  <si>
    <t>Подпрограмма №1 Подпрограмма «Управление муниципальной программой и обеспечение условий реализации» муниципальной программы   "Развитие культуры Пристенского района Курской области на 2014-2018 годы"</t>
  </si>
  <si>
    <t>02 2 1314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</si>
  <si>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и 228 Налогового кодекса Российской Федерации</t>
  </si>
  <si>
    <t xml:space="preserve">1 01 02020 01 0000 110 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</si>
  <si>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</si>
  <si>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</si>
  <si>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Основное мероприятие «Компенсация части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образования»</t>
  </si>
  <si>
    <t xml:space="preserve"> Подпрограмма 1 «Управление муниципальной программой и обеспечение условий реализации» </t>
  </si>
  <si>
    <t>Муниципальная  программа «Развитие образования "Пристенского района Курской области на 2015-2020 годы»</t>
  </si>
  <si>
    <t xml:space="preserve">Молодежная политика </t>
  </si>
  <si>
    <t>79 1 00 С1412</t>
  </si>
  <si>
    <t>Муниципальная программа «Охрана окружающей среды в  Пристенском районе Курской области на 2015-2020 годы»</t>
  </si>
  <si>
    <t>77 2 00 С1401</t>
  </si>
  <si>
    <t>77 2 00 С1439</t>
  </si>
  <si>
    <t>78 1 00 С1403</t>
  </si>
  <si>
    <t>78 1 00 10030</t>
  </si>
  <si>
    <t>78 1 00 00000</t>
  </si>
  <si>
    <t>78 0 00 00000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</si>
  <si>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г. №143-ФЗ «Об актах гражданского состояния» полномочий Российской Федерации на государственную регистрацию актов гражданского состояния</t>
  </si>
  <si>
    <t>77 2 00 59300</t>
  </si>
  <si>
    <t>76 0 00  00000</t>
  </si>
  <si>
    <t>73 100 0 0000</t>
  </si>
  <si>
    <t>75 3 00 00000</t>
  </si>
  <si>
    <t>75 0 00 00000</t>
  </si>
  <si>
    <t>75 100 0 0000</t>
  </si>
  <si>
    <t>75 1 00 С1402</t>
  </si>
  <si>
    <t xml:space="preserve">75 1 00 С1402 </t>
  </si>
  <si>
    <t>71 1 00 00000</t>
  </si>
  <si>
    <t>71 1 00 С1402</t>
  </si>
  <si>
    <t>Распределение субвенций из областного бюджета на 2015 год бюджетам  муниципальных районов и городских округов на осуществление отдельных государственных полномочий в соответствии с Законом Курской области "О наделении органов местного самоуправления Курской области отдельными государственными полномочиями на государственную регистрацию актов гражданского состояния"</t>
  </si>
  <si>
    <t>Подпрограмма «Обеспечение  правопорядка  на  территории  муниципального образования» муниципальной программы по профилактике преступлений и иных правонарушений в Пристенском районе на 2012-2014 годы</t>
  </si>
  <si>
    <t>77 2 00 П1484</t>
  </si>
  <si>
    <t>Подпрограмма "Развитие мер социальной поддержки отдельных категорий граждан"</t>
  </si>
  <si>
    <t>Основное мероприятие «Выплата пенсий и доплат муниципальным служащим».</t>
  </si>
  <si>
    <t>02 2 01 00000</t>
  </si>
  <si>
    <t>02 2 01 С1445</t>
  </si>
  <si>
    <t>Подпрограмма «Обеспечение  правопорядка  на  территории муниципального образования "</t>
  </si>
  <si>
    <t>Иные межбюджетные трансферты</t>
  </si>
  <si>
    <t>2 02 04000 00 0000 151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</si>
  <si>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</si>
  <si>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2 02 04014 05 0000 151</t>
  </si>
  <si>
    <t>Прочие безвозмездные поступления</t>
  </si>
  <si>
    <t>2 07 00000 00 0000 180</t>
  </si>
  <si>
    <t>Прочие безвозмездные поступления в бюджеты муниципальных районов</t>
  </si>
  <si>
    <t>2 07 05000 05 0000 180</t>
  </si>
  <si>
    <t>Субсидии, всего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</si>
  <si>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</si>
  <si>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2  02  04012  05  0000  151</t>
  </si>
  <si>
    <t>400</t>
  </si>
  <si>
    <t>Национальная экономика</t>
  </si>
  <si>
    <t>Другие вопросы в области национальной экономики</t>
  </si>
  <si>
    <t>12</t>
  </si>
  <si>
    <t>Капитальный ремонт, ремонт и содержание автомобильных дорог общего пользования местного значения</t>
  </si>
  <si>
    <t>Закупка товаров, работ и услуг для муниципальных нужд</t>
  </si>
  <si>
    <t>200</t>
  </si>
  <si>
    <t>14</t>
  </si>
  <si>
    <t>500</t>
  </si>
  <si>
    <t>Муниципальная программа  "Социальная поддержка граждан в Пристенском районе Курской области на 2015 - 2017 годы"</t>
  </si>
  <si>
    <t>Подпрограмма "Развитие мер социальной поддержки отдельных категорий граждан"муниципальной  программы  "Социальная поддержка граждан в Пристенском районе Курской области на 2015 - 2017 годы"</t>
  </si>
  <si>
    <t>Муниципальная программа  "Социальная поддержка граждан в Пристенском районе Курской области на 2015 - 2017 годы "</t>
  </si>
  <si>
    <r>
      <t xml:space="preserve"> </t>
    </r>
    <r>
      <rPr>
        <b/>
        <sz val="11"/>
        <rFont val="Times New Roman"/>
        <family val="1"/>
      </rPr>
      <t xml:space="preserve">Наименование </t>
    </r>
  </si>
  <si>
    <t>Другие вопросы в области образования</t>
  </si>
  <si>
    <t>Культура</t>
  </si>
  <si>
    <t xml:space="preserve">Другие вопросы в области культуры, кинематографии </t>
  </si>
  <si>
    <t>03</t>
  </si>
  <si>
    <t>04</t>
  </si>
  <si>
    <t>06</t>
  </si>
  <si>
    <t>13</t>
  </si>
  <si>
    <t>07</t>
  </si>
  <si>
    <t>Муниципальные программы</t>
  </si>
  <si>
    <t>09</t>
  </si>
  <si>
    <t>08</t>
  </si>
  <si>
    <t>Наименование доходов</t>
  </si>
  <si>
    <t>2 02 03000 00 0000 000</t>
  </si>
  <si>
    <t>Субвенции, всего</t>
  </si>
  <si>
    <t>001</t>
  </si>
  <si>
    <t>СОЦИАЛЬНАЯ ПОЛИТИКА</t>
  </si>
  <si>
    <t>Пенсионное обеспечение</t>
  </si>
  <si>
    <t>Администрация Пристенского района Курской области</t>
  </si>
  <si>
    <t>Социальное обеспечение населения</t>
  </si>
  <si>
    <t>Ежемесячное пособие на ребенка</t>
  </si>
  <si>
    <t>Обеспечение мер социальной поддержки ветеранов труда</t>
  </si>
  <si>
    <t>Обеспечение мер социальной поддержки реабилитированных лиц и лиц, признанных пострадавшими от политических репрессий</t>
  </si>
  <si>
    <t>Охрана семьи и детства</t>
  </si>
  <si>
    <t>2 02 01000 00 0000 151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</si>
  <si>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</si>
  <si>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Управление  финансов и экономического развития Администрации Пристенского района</t>
  </si>
  <si>
    <t>77 2 1417</t>
  </si>
  <si>
    <t>23 1 1417</t>
  </si>
  <si>
    <t>07 3 0000</t>
  </si>
  <si>
    <t xml:space="preserve">05 </t>
  </si>
  <si>
    <t>Мероприятия по благоустройству</t>
  </si>
  <si>
    <t>07 3 1433</t>
  </si>
  <si>
    <t>Мероприятия по сбору и удалению твердых и жидких бытовых отходов</t>
  </si>
  <si>
    <t>07 3 1457</t>
  </si>
  <si>
    <t>2 18 05010 05 0000 151</t>
  </si>
  <si>
    <t>2 18 05000 00 0000 151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</si>
  <si>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</si>
  <si>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07 2 1418</t>
  </si>
  <si>
    <t>Прочие субвенции, в т.ч.</t>
  </si>
  <si>
    <t>Транспорт</t>
  </si>
  <si>
    <t xml:space="preserve"> в 2016 году</t>
  </si>
  <si>
    <t>2016 год</t>
  </si>
  <si>
    <t>Дополнительное образование детей</t>
  </si>
  <si>
    <t>1 16 08000 01 0000 140</t>
  </si>
  <si>
    <t xml:space="preserve">1 16 08010 01 0000 140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</si>
  <si>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</si>
  <si>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</si>
  <si>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НАЛОГИ НА СОВОКУПНЫЙ ДОХОД</t>
  </si>
  <si>
    <t>Единый налог на вмененный доход для отдельных видов деятельности</t>
  </si>
  <si>
    <t>Расходы , производимые за счет иных межбюджетных трансфертов, предоставляемых из федерального бюджета, связанные с осуществлением государственной поддержки муниципальных учреждений культуры, находящихся на территориях сельских поселений.</t>
  </si>
  <si>
    <t>01 2 5148</t>
  </si>
  <si>
    <t xml:space="preserve">004 </t>
  </si>
  <si>
    <t>Расходы , производимые за счет иных межбюджетных трансфертов, предоставляемых из федерального бюджета, связанные с осуществлением государственной поддержки лучших работников муниципальных учреждений культуры, находящихся на территориях сельских поселений.</t>
  </si>
  <si>
    <t>Средства муниципальных образований на модернизацию регионально-муниципальных систем дошкольного образования в части проведения капитального ремонта зданий образовательных организаций, приобретения зданий и помещений для реализации образовательных программ</t>
  </si>
  <si>
    <t xml:space="preserve">03 2 1451 </t>
  </si>
  <si>
    <t>03 2 1451</t>
  </si>
  <si>
    <t>08 4 1458</t>
  </si>
  <si>
    <t>внутренний контроль</t>
  </si>
  <si>
    <t>25 0 0000</t>
  </si>
  <si>
    <t>25 1 0000</t>
  </si>
  <si>
    <t>2 02 04012 05 0000 151</t>
  </si>
  <si>
    <t>Подпрограмма «Реализация муниципальной политики в сфере физической культуры и спорта» муниципальной программы «Повышение эффективности работы с молодежью, организация отдыха и оздоровления детей, молодежи, развитие физической культуры и спорта»</t>
  </si>
  <si>
    <t>20 1 01 С1469</t>
  </si>
  <si>
    <t>Подпрограмма «Энергосбережение в Пристенском районе»</t>
  </si>
  <si>
    <t>03 2 03 S3090</t>
  </si>
  <si>
    <t>Мероприятия по организации питания обучающихся из малообеспеченных и многодетных семей, а также обучающихся в специальных (коррекционных) классах  муниципальных образовательных организаций.</t>
  </si>
  <si>
    <t xml:space="preserve">Подпрограмма  "Создание условий для обеспечения доступным и комфортным жильем граждан на территории сельских поселений муниципального района  "Пристенский район" Курской области" </t>
  </si>
  <si>
    <t>Основное мероприятие "Переселение граждан из жилых домов, признанных аварийными до 01.01.2012».</t>
  </si>
  <si>
    <t xml:space="preserve">Подпрограмма  "Развитие дошкольного и общего образования детей" </t>
  </si>
  <si>
    <t xml:space="preserve">Подпрограмма «Энергосбережение в Пристенском районе» </t>
  </si>
  <si>
    <t xml:space="preserve">Подпрограмма "Развитие дошкольного и общего образования детей" </t>
  </si>
  <si>
    <t>79 000 0 0000</t>
  </si>
  <si>
    <t>08 1 00 0 0000</t>
  </si>
  <si>
    <t>083 01 00000</t>
  </si>
  <si>
    <t xml:space="preserve"> Подпрограмма «Развитие дополнительного образования и системы воспитания детей» </t>
  </si>
  <si>
    <t>КУЛЬТУРА, КИНЕМАТОГРАФИЯ</t>
  </si>
  <si>
    <t>Подпрограмма  2 «Наследие» муниципальной программы  "Развитие культуры Пристенского района Курской области на 2014-2018 годы"</t>
  </si>
  <si>
    <t xml:space="preserve">Подпрограмма 2  «Наследие» </t>
  </si>
  <si>
    <t xml:space="preserve">Подпрограмма №3 Подпрограмма «Искусство»  </t>
  </si>
  <si>
    <t xml:space="preserve">05 1 00 00000 </t>
  </si>
  <si>
    <t>12 2 00 0000</t>
  </si>
  <si>
    <t xml:space="preserve">Подпрограмма №1  «Управление муниципальной программой и обеспечение условий реализации» </t>
  </si>
  <si>
    <t xml:space="preserve">Подпрограмма №1 Подпрограмма «Управление муниципальной программой и обеспечение условий реализации» </t>
  </si>
  <si>
    <t>Муниципальная программа "Дополнительные меры социальной поддержки ветеранов Великой отечественной войны 1941-1945 годов, проживающих в Пристенском районе Курской области" на 2015-2017 гг.</t>
  </si>
  <si>
    <t>Подпрограмма муниципальной программы "Дополнительные меры социальной поддержки ветеранов Великой отечественной войны 1941-1945 годов, проживающих в Пристенском районе Курской области" на 2015-2017 гг.</t>
  </si>
  <si>
    <t>Прочие мероприятия в области социальной политики</t>
  </si>
  <si>
    <t>24 1 1475</t>
  </si>
  <si>
    <t>Муниципальная  программа "Энергосбережение и повышение энергетической эффективности Пристенского района Курской области на период 2011-2015 годы и на перспективу до 2020 года"</t>
  </si>
  <si>
    <t>81 0 0000</t>
  </si>
  <si>
    <t>Непрограммная деятельность органов исполнительной власти Пристенского района Курской области</t>
  </si>
  <si>
    <t>1 16 28000 01 0000 140</t>
  </si>
  <si>
    <t xml:space="preserve">Денежные взыскания (штрафы) за нарушение  законодательства в области обеспечения санитарно-эпидемиологического благополучия человека и законодательства в сфере защиты прав потребителей </t>
  </si>
  <si>
    <t>90 00  00  00  00  0000  000</t>
  </si>
  <si>
    <t>Источники финансирования дефицита бюджета - всего</t>
  </si>
  <si>
    <t>Жилищно-коммунальное хозяйство</t>
  </si>
  <si>
    <t>Благоустройство</t>
  </si>
  <si>
    <t>Расходы на выплаты персоналу в целях обеспечения выполнения функций  органами местного самоуправления, казенными учреждениями</t>
  </si>
  <si>
    <t>1 16 30000 01 0000 140</t>
  </si>
  <si>
    <t>1 16 30030 01 0000 140</t>
  </si>
  <si>
    <t>Денежные взыскания (штрафы) за правонарушения в области дорожного движения</t>
  </si>
  <si>
    <t>Прочие денежные взыскания (штрафы) за правонарушения в области дорожного движения</t>
  </si>
  <si>
    <t>1 05 02000 02 0000 110</t>
  </si>
  <si>
    <t>Налог на доходы физических лиц с доходов,  полученных от осуществления 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</si>
  <si>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</si>
  <si>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</si>
  <si>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Мероприятия в области привлечения инвестиций</t>
  </si>
  <si>
    <t>Муниципальная программа "Улучшение демографической ситуации в Пристенском районе Курской области на 2013-2015 годы"</t>
  </si>
  <si>
    <t>Мероприятия  для улучшения демографической ситуации в Пристенском районе</t>
  </si>
  <si>
    <t/>
  </si>
  <si>
    <t>Обеспечение деятельности и выполнение функций органов местного самоуправления</t>
  </si>
  <si>
    <t>Расходы по обеспечению деятельности (оказание услуг) муниципальных учреждений</t>
  </si>
  <si>
    <t>Обеспечение условий для развития малого и среднего предпринимательства на территории муниципального образования</t>
  </si>
  <si>
    <t>Непрограммная деятельность органов местного самоуправления</t>
  </si>
  <si>
    <t>Предоставление социальной поддержки отдельным категориям граждан по обеспечению продовольственными товарами</t>
  </si>
  <si>
    <t>Осуществление отдельных государственных полномочий по обеспечению деятельности комиссий по делам несовершеннолетних и защите их прав</t>
  </si>
  <si>
    <t>Распределение субвенций из областного бюджета на 2015 год бюджетам муниципальных районов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Курской области отдельными государственными полномочиями Курской области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учреждений"</t>
  </si>
  <si>
    <t>Распределение субвенций из областного бюджета на 2015 год бюджетам 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Курской области отдельными государственными полномочиями Курской области по обеспечению деятельности комиссий по делам  несовершеннолетних и защите их прав"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</si>
  <si>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</si>
  <si>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</si>
  <si>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</si>
  <si>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</si>
  <si>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</si>
  <si>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Выполнение других обязательств Пристенского района Курской области</t>
  </si>
  <si>
    <t>Обеспечение мер социальной поддержки ветеранов труда и тружеников тыла</t>
  </si>
  <si>
    <t>Доходы, получаемые в виде арендной платы за земельные участки, государственная собственность,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</si>
  <si>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</si>
  <si>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1 11 05035 05 0000 120</t>
  </si>
  <si>
    <t>Муниципальная программа  "Развитие культуры Пристенского района Курской области на 2014-2018 годы"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</si>
  <si>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</si>
  <si>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01  06  05  02  05  0000  640</t>
  </si>
  <si>
    <t>Предоставление бюджетных кредитов внутри страны в валюте Российской Федерации</t>
  </si>
  <si>
    <t>01  06  05  00  00  0000  500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</si>
  <si>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</si>
  <si>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01  06  05  02  00  0000  500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</si>
  <si>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</si>
  <si>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01  06  05  02  05  0000  540</t>
  </si>
  <si>
    <t xml:space="preserve">Изменение остатков средств </t>
  </si>
  <si>
    <t>01  00  00  00  00  0000  00А</t>
  </si>
  <si>
    <t>2 02 02051 05 0000 151</t>
  </si>
  <si>
    <t>Муниципальная программа "Социальная поддержка граждан в Пристенском районе Курской области на 2015-2017 годы"</t>
  </si>
  <si>
    <t xml:space="preserve">Подпрограмма  "Профилактика наркомании и медико-социальная реабилитация больных наркоманией в Пристенском районе Курской области" </t>
  </si>
  <si>
    <t>02 4 00 00000</t>
  </si>
  <si>
    <t>Основное мероприятие «Профилактика наркомании и реабилитация больных наркоманией»</t>
  </si>
  <si>
    <t>02 4 01 00000</t>
  </si>
  <si>
    <t>02 4 01 С1486</t>
  </si>
  <si>
    <t xml:space="preserve">05 0 00 00000 </t>
  </si>
  <si>
    <t>05 1 00 00000</t>
  </si>
  <si>
    <t>Основное мероприятие «Реализация энергосберегающих мероприятий и внедрение энергоэффективного оборудования и материалов в муниципальном секторе.»</t>
  </si>
  <si>
    <t>05 1 01 00000</t>
  </si>
  <si>
    <t>05 1 01 С1434</t>
  </si>
  <si>
    <t>05 0 00 00000</t>
  </si>
  <si>
    <t>05 1 00 0 0000</t>
  </si>
  <si>
    <t xml:space="preserve">23 0 0000 </t>
  </si>
  <si>
    <t xml:space="preserve">23 1 0000 </t>
  </si>
  <si>
    <t>23 1 1349</t>
  </si>
  <si>
    <t>23 1 1429</t>
  </si>
  <si>
    <t>23 1 5018</t>
  </si>
  <si>
    <t>Капитальные вложения в объекты муниципальной собственности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</si>
  <si>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</si>
  <si>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Бюджетные инвестиции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</si>
  <si>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</si>
  <si>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</si>
  <si>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</si>
  <si>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Содержание ребенка в семье опекуна и приемной семье, а также вознаграждение, причитающееся приемному родителю</t>
  </si>
  <si>
    <t>ФИЗИЧЕСКАЯ КУЛЬТУРА И СПОРТ</t>
  </si>
  <si>
    <t>Массовый спорт</t>
  </si>
  <si>
    <t>Муниципальная программа "Развитие животноводства Пристенского района на 2014-2015 годы"</t>
  </si>
  <si>
    <t>21 1 0000</t>
  </si>
  <si>
    <t>Мероприятия в сфере развития животноводства Пристенского района</t>
  </si>
  <si>
    <t>Расходы на выплаты персоналу в целях обеспечения выполнения функций государственными (муниципальными) 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</si>
  <si>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</si>
  <si>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Оказание финансовой поддержки общественным организациям ветеранов войны, труда, Вооруженных Сил и правоохранительных органов</t>
  </si>
  <si>
    <t>Осуществление отдельных государственных полномочий в сфере трудовых отношений</t>
  </si>
  <si>
    <t>Осуществление отдельных государственных полномочий в сфере архивного дела</t>
  </si>
  <si>
    <t>Осуществление отдельных государственных полномочий по организации и обеспечению деятельности административных комиссий</t>
  </si>
  <si>
    <t>Осуществление отдельных государственных полномочий по предоставлению работникам муниципальных учреждений культуры мер социальной поддержки</t>
  </si>
  <si>
    <t xml:space="preserve">02 </t>
  </si>
  <si>
    <t>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</si>
  <si>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Подпрограмма «Развитие сети автомобильных дорог Пристенского района муниципальной программы «Развитие транспортной системы, обеспечение перевозки пассажиров в Пристенском районе и безопасности дорожного движения»</t>
  </si>
  <si>
    <t>Субвенция бюджетам муниципальных районов и городских округов на осуществление государственных полномочий Курской области в соответствии с Законом Курской области "Об утверждении методики распределения субвенций из областного бюджета между бюджетами муниципальных районов и городских округов Курской области на осуществление исполнительно-распорядительными органами муниципальных районов и городских округов государственных полномочий по составлению (изменению и дополнению) списков кандидатов в присяжные заседатели федеральных судов общей юрисдикции в Российской Федерации"</t>
  </si>
  <si>
    <r>
      <t xml:space="preserve"> </t>
    </r>
    <r>
      <rPr>
        <sz val="10"/>
        <color indexed="8"/>
        <rFont val="Times New Roman"/>
        <family val="1"/>
      </rPr>
      <t>(тыс.руб.)</t>
    </r>
    <r>
      <rPr>
        <b/>
        <sz val="12"/>
        <color indexed="8"/>
        <rFont val="Times New Roman"/>
        <family val="1"/>
      </rPr>
      <t xml:space="preserve">      </t>
    </r>
  </si>
  <si>
    <t>Гл.</t>
  </si>
  <si>
    <t>2013 год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</si>
  <si>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</si>
  <si>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</si>
  <si>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</si>
  <si>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Социальное обеспечение и иные выплаты</t>
  </si>
  <si>
    <t>Условно-утвержденные расходы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</si>
  <si>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</si>
  <si>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Код бюджетной классификации Российской Федерации</t>
  </si>
  <si>
    <t xml:space="preserve">Поступления доходов </t>
  </si>
  <si>
    <t>в бюджет муниципального района «Пристенский район» Курской области</t>
  </si>
  <si>
    <t>1 00 00000 00 0000 000</t>
  </si>
  <si>
    <t xml:space="preserve"> Налоговые и неналоговые доходы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</si>
  <si>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</si>
  <si>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</si>
  <si>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</si>
  <si>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</si>
  <si>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</si>
  <si>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Налог, взимаемый в связи с применением упрощенной системы налогообложения</t>
  </si>
  <si>
    <t>1 05 01000 00 0000 110</t>
  </si>
  <si>
    <t>1 05 01010 01 0000 110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</si>
  <si>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</si>
  <si>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</si>
  <si>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</si>
  <si>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Минимальный налог, зачисляемый в бюджеты субъектов Российской Федерации</t>
  </si>
  <si>
    <t>1 05 01050 01 0000 110</t>
  </si>
  <si>
    <t>Распределение субвенций из областного бюджета на 2015 год бюджетам  муниципальных районов и городских округов на осуществление отдельных государственных полномочий в соответствии с Законом Курской области "О наделении органов местного самоуправления муниципальных образований Курской области отдельными государственными полномочиями по организации и обеспечению деятельности административных комиссий"</t>
  </si>
  <si>
    <t>08 3 01 С1417</t>
  </si>
  <si>
    <t xml:space="preserve">Подпрограмма "Оздоровление и отдых детей Пристенского района Курской области" </t>
  </si>
  <si>
    <t>08 4 00 00000</t>
  </si>
  <si>
    <t>Основное мероприятие «Организация оздоровления и отдыха детей Пристенского района  Курской области различными формами»</t>
  </si>
  <si>
    <t>08 4 01 00000</t>
  </si>
  <si>
    <t>08 4 01 13540</t>
  </si>
  <si>
    <t>08 4 01 S3540</t>
  </si>
  <si>
    <t>76 0 00 00000</t>
  </si>
  <si>
    <t>76 1 00 00000</t>
  </si>
  <si>
    <t>76 1 00 С1404</t>
  </si>
  <si>
    <t>03 0 00 00000</t>
  </si>
  <si>
    <t>03 3 00 00000</t>
  </si>
  <si>
    <t>03 1 00 00000</t>
  </si>
  <si>
    <t>77 0 00 00000</t>
  </si>
  <si>
    <t>77 2 00 00000</t>
  </si>
  <si>
    <t>77 2 00 С1406</t>
  </si>
  <si>
    <t>12 0 00 00000</t>
  </si>
  <si>
    <t>Подпрограмма «Обеспечение  правопорядка  на  территории муниципального образования"</t>
  </si>
  <si>
    <t>12 2 00 00000</t>
  </si>
  <si>
    <t xml:space="preserve">Основное мероприятие «Мероприятия, направленные на повышение качества и эффективности работы системы профилактики преступлений и иных правонарушений в отношении определенных категорий лиц и по отдельным видам противоправной деятельности». </t>
  </si>
  <si>
    <t>12 2 01 00000</t>
  </si>
  <si>
    <t>12 2 01 С1435</t>
  </si>
  <si>
    <t xml:space="preserve">Подпрограмма «Управление муниципальной программой и обеспечение условий реализации» </t>
  </si>
  <si>
    <t>12 1 00 00000</t>
  </si>
  <si>
    <t>12 1 01 00000</t>
  </si>
  <si>
    <t>12 1 01 13180</t>
  </si>
  <si>
    <t>«Пристенский район» Курской области на 2016 год »</t>
  </si>
  <si>
    <t>Модернизация регионально-муниципальных систем дошкольного образования в части проведения капитального ремонта зданий образовательных организаций, приобретения зданий и помещений для реализации образовательных программ дошкольного образования и приобретения оборудования для оснащения дополнительных мест в дошкольных образовательных организациях</t>
  </si>
  <si>
    <t>03 2 1356</t>
  </si>
  <si>
    <t>муниципального района "Пристенский район" Курской области на 2016 год"</t>
  </si>
  <si>
    <t>Содержание работников, осуществляющих переданные государственные полномочия в сфере социальной защиты</t>
  </si>
  <si>
    <t>СОДА</t>
  </si>
  <si>
    <t>Пред.Собр.</t>
  </si>
  <si>
    <t>ФЭУ</t>
  </si>
  <si>
    <t>ОБЩЕГОСУДАРСТВЕННЫЕ ВОПРОСЫ</t>
  </si>
  <si>
    <t xml:space="preserve">Межбюджетные трансферты общего характера бюджетам  бюджетной системы  Российской Федерации </t>
  </si>
  <si>
    <t>муниципальных казенных учреждений муниципального района «Пристенский район» Курской области» на 2014-2016 годы»</t>
  </si>
  <si>
    <t xml:space="preserve">Муниципальная программа «Развитие системы защиты информации, информационно-телекоммуникационного  и технического обеспечения Администрации Пристенского района Курской области,  структурных подразделений Администрации Пристенского района Курской области, </t>
  </si>
  <si>
    <t>Подпрограмма «Реализация мероприятий для развития системы защиты информации, информационно-телекоммуникационного и технического обеспечения»</t>
  </si>
  <si>
    <t>Основное мероприятие «Обеспечение безопасности информационно-телекоммуникационного и технического обеспечения»</t>
  </si>
  <si>
    <t>20 0 00 00000</t>
  </si>
  <si>
    <t>20 1 00 00000</t>
  </si>
  <si>
    <t>20 1 01 С1493</t>
  </si>
  <si>
    <t>20 1 01 00000</t>
  </si>
  <si>
    <t>Основное мероприятие  «Оказание поддержки общественным организациям ветеранов войны»</t>
  </si>
  <si>
    <t>02 1 01 00000</t>
  </si>
  <si>
    <t>08 3 01 S3540</t>
  </si>
  <si>
    <t>Основное мероприятие «Руководство и управление в сфере социальной защиты»</t>
  </si>
  <si>
    <t>02 1 02 13220</t>
  </si>
  <si>
    <t>02 1 02 00000</t>
  </si>
  <si>
    <t>Муниципальная программа  «Развитие транспортной системы, обеспечение перевозки пассажиров  в Пристенском районе Курской области и безопасности дорожного движения »</t>
  </si>
  <si>
    <t xml:space="preserve">Подпрограмма «Развитие сети автомобильных дорог  общего пользования местного значения в Пристенском районе Курской области" </t>
  </si>
  <si>
    <t>Иные межбюджетные трансферты на осуществление полномочий  по капитальному ремонту, ремонту и содержанию автомобильных дорог общего пользования местного значения.</t>
  </si>
  <si>
    <t>11 1 01 П1424</t>
  </si>
  <si>
    <t>ЛАРИСЕ ИВАНОВНЕ</t>
  </si>
  <si>
    <t>77 2 00 13450</t>
  </si>
  <si>
    <t>03 2 01 S1500</t>
  </si>
  <si>
    <t>Мероприятия, направленные на  развитие социальной и инженерной инфраструктуры муниципальных образований Курской области.</t>
  </si>
  <si>
    <t xml:space="preserve">КУЛЬТУРА, КИНЕМАТОГРАФИЯ </t>
  </si>
  <si>
    <t>08 2 01 С1406</t>
  </si>
  <si>
    <t>РЕЗЕРВ</t>
  </si>
  <si>
    <t>08 1 00 00000</t>
  </si>
  <si>
    <t>08 1 01 00000</t>
  </si>
  <si>
    <t>08 1 01 С1414</t>
  </si>
  <si>
    <t>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</si>
  <si>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Содержание работников, осуществляющих переданные государственные полномочия по выплате компенсации части родительской платы</t>
  </si>
  <si>
    <t>Средства муниципальных образований на создание в общеобразовательных организациях, расположенных в сельской местности, условий для занятия физической культурой и спортом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</si>
  <si>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</si>
  <si>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</si>
  <si>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из бюджетов поселений</t>
  </si>
  <si>
    <t>Подпрограмма 3 "Обеспечение качественными услугами ЖКХ населения Пристенского района муниципальной программы "Обеспечение доступным и комфортным жильем и коммунальными услугами гражданина территории сельских поселений муниципального района "Пристенский район" Курской области"</t>
  </si>
  <si>
    <t xml:space="preserve">                                                            Приложение №1 к решению Представительного Собрания  Пристенского района Курской области</t>
  </si>
  <si>
    <t>77 2 1406</t>
  </si>
  <si>
    <t xml:space="preserve">Выплата пенсий за выслугу лет и доплат к пенсиям муниципальных служащих </t>
  </si>
  <si>
    <t xml:space="preserve">Мероприятия по  обеспечению населения экологически чистой питьевой водой </t>
  </si>
  <si>
    <t>Мероприятия по строительству объектов размещения (хранения) твердых бытовых отходов</t>
  </si>
  <si>
    <t xml:space="preserve">Средства муниципального образования на развитие системы оздоровления и отдыха детей </t>
  </si>
  <si>
    <t xml:space="preserve">Создание условий для развития социальной и инженерной инфраструктуры муниципальных образований </t>
  </si>
  <si>
    <t>08 3 1417</t>
  </si>
  <si>
    <t>Подпрограмма "Реализация мероприятий для улучшения  демографической ситуации в Пристенском районе" муниципальной программы "Улучшение демографической ситуации в Пристенском районе" Курской области на 2013-2015 годы"</t>
  </si>
  <si>
    <t>22 1 1471</t>
  </si>
  <si>
    <t>Коммунальное хозяйство</t>
  </si>
  <si>
    <t>Муниципальная программа "Устойчивое развитие сельских территорий Пристенского района Курской области на 2014-2017 годы и на период до 2020 года"</t>
  </si>
  <si>
    <t>Подпрограмма "Строительство локальных сетей водоснабжения" муниципальной программы  "Устойчивое развитие сельских территорий Пристенского района Курской области на 2014-2017 годы и на период до 2020 года"</t>
  </si>
  <si>
    <t>23 0 0000</t>
  </si>
  <si>
    <t>23 1 0000</t>
  </si>
  <si>
    <t>Создание условий для развития социальной и инженерной инфраструктуры муниципальных образований</t>
  </si>
  <si>
    <t>Подпрограмма «Повышение безопасности дорожного движения в Пристенском районе муниципальной программы «Развитие транспортной системы, обеспечение перевозки пассажиров в Пристенском районе курской области на 2015-2020 годы"</t>
  </si>
  <si>
    <t>Раз</t>
  </si>
  <si>
    <t>Подпрограмма "Улучшение демографической ситуации, совершенствование социальной поддержки семьи и детей» муниципальной программы «Социальная поддержка граждан»</t>
  </si>
  <si>
    <t>2 07 05020 05 0000 180</t>
  </si>
  <si>
    <t>2 07 05030 05 0000 180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</si>
  <si>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</si>
  <si>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06 0 0000</t>
  </si>
  <si>
    <t>Подпрограмма «Экология и чистая вода МО» муниципальной программы «Охрана окружающей среды МО»</t>
  </si>
  <si>
    <t>Субсидии бюджетам муниципальных районов на реализацию федеральных целевых программ</t>
  </si>
  <si>
    <t>Субсидии на государственную поддержку молодых семей в улучшении жилищных условий</t>
  </si>
  <si>
    <t>Изменение остатков средств на счетах по учету средств бюджетов</t>
  </si>
  <si>
    <t>01  05  00  00  00  0000  000</t>
  </si>
  <si>
    <t>Увеличение остатков средств бюджетов</t>
  </si>
  <si>
    <t>01  05  00  00  00  0000  500</t>
  </si>
  <si>
    <t>Увеличение прочих остатков средств бюджетов</t>
  </si>
  <si>
    <t>Субсидии на софинансирование расходных обязательств муниципальных образований, связанных с организацией отдыха детей в каникулярное время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</si>
  <si>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</si>
  <si>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</si>
  <si>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1 11 05013 13 0000 120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</si>
  <si>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</si>
  <si>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</si>
  <si>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1 16 25060 01 0000 140 </t>
  </si>
  <si>
    <t xml:space="preserve">Денежные взыскания (штрафы) за нарушение земельного законодательства  </t>
  </si>
  <si>
    <t>1 16 90000 00 0000 140</t>
  </si>
  <si>
    <t>Прочие поступления от денежных взысканий (штрафов) и иных сумм в возмещение ущерба</t>
  </si>
  <si>
    <t>1 16 90050 05 0000 140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</si>
  <si>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</t>
  </si>
  <si>
    <t>2 00 00000 00 0000 000</t>
  </si>
  <si>
    <t>БЕЗВОЗМЕЗДНЫЕ ПОСТУПЛЕНИЯ</t>
  </si>
  <si>
    <t>2 02 0000 00 0000 000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</si>
  <si>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</si>
  <si>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</si>
  <si>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2 02 01001 05 0000 151</t>
  </si>
  <si>
    <t>Муниципальная  программа «Развитие образования в Пристенском районе Курской области»</t>
  </si>
  <si>
    <t>22 0 0000</t>
  </si>
  <si>
    <t>01  05  02  01  00  0000  610</t>
  </si>
  <si>
    <t>Уменьшение прочих остатков денежных средств бюджетов муниципальных районов</t>
  </si>
  <si>
    <t>01  05  02  01  05  0000  610</t>
  </si>
  <si>
    <t xml:space="preserve"> «О  бюджете муниципального района             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</si>
</sst>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.00_р_."/>
    <numFmt numFmtId="170" formatCode="0.0"/>
    <numFmt numFmtId="171" formatCode="0.000"/>
    <numFmt numFmtId="172" formatCode="#,##0.00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0.0;[Red]0.0"/>
    <numFmt numFmtId="178" formatCode="#,##0.0"/>
  </numFmts>
  <fonts count="83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.5"/>
      <color indexed="8"/>
      <name val="Times New Roman"/>
      <family val="1"/>
    </font>
    <font>
      <sz val="10.5"/>
      <name val="Times New Roman"/>
      <family val="1"/>
    </font>
    <font>
      <b/>
      <i/>
      <sz val="10.5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i/>
      <sz val="10.5"/>
      <name val="Times New Roman"/>
      <family val="1"/>
    </font>
    <font>
      <sz val="8"/>
      <name val="Arial Cyr"/>
      <family val="0"/>
    </font>
    <font>
      <u val="single"/>
      <sz val="11"/>
      <color indexed="36"/>
      <name val="Calibri"/>
      <family val="2"/>
    </font>
    <font>
      <b/>
      <sz val="12"/>
      <color indexed="10"/>
      <name val="Times New Roman"/>
      <family val="1"/>
    </font>
    <font>
      <b/>
      <sz val="10"/>
      <name val="Arial Cyr"/>
      <family val="0"/>
    </font>
    <font>
      <sz val="10.5"/>
      <name val="Calibri"/>
      <family val="2"/>
    </font>
    <font>
      <b/>
      <sz val="10.5"/>
      <name val="CG Times"/>
      <family val="1"/>
    </font>
    <font>
      <sz val="10.5"/>
      <color indexed="8"/>
      <name val="Calibri"/>
      <family val="2"/>
    </font>
    <font>
      <b/>
      <sz val="10.5"/>
      <name val="Calibri"/>
      <family val="2"/>
    </font>
    <font>
      <b/>
      <i/>
      <sz val="10.5"/>
      <name val="Calibri"/>
      <family val="2"/>
    </font>
    <font>
      <sz val="10"/>
      <name val="Helv"/>
      <family val="0"/>
    </font>
    <font>
      <b/>
      <sz val="8"/>
      <color indexed="8"/>
      <name val="Calibri"/>
      <family val="2"/>
    </font>
    <font>
      <sz val="8"/>
      <color indexed="8"/>
      <name val="Times New Roman"/>
      <family val="1"/>
    </font>
    <font>
      <i/>
      <sz val="10.5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2"/>
      <name val="Times New Roman"/>
      <family val="1"/>
    </font>
    <font>
      <b/>
      <sz val="11"/>
      <name val="Calibri"/>
      <family val="2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u val="single"/>
      <sz val="10.5"/>
      <name val="Times New Roman"/>
      <family val="1"/>
    </font>
    <font>
      <sz val="10.5"/>
      <color indexed="14"/>
      <name val="Times New Roman"/>
      <family val="1"/>
    </font>
    <font>
      <sz val="10.5"/>
      <color indexed="14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color indexed="14"/>
      <name val="Times New Roman"/>
      <family val="1"/>
    </font>
    <font>
      <sz val="10.5"/>
      <color indexed="40"/>
      <name val="Times New Roman"/>
      <family val="1"/>
    </font>
    <font>
      <sz val="10.5"/>
      <color indexed="12"/>
      <name val="Times New Roman"/>
      <family val="1"/>
    </font>
    <font>
      <b/>
      <i/>
      <sz val="10.5"/>
      <color indexed="53"/>
      <name val="Times New Roman"/>
      <family val="1"/>
    </font>
    <font>
      <sz val="10.5"/>
      <color indexed="53"/>
      <name val="Times New Roman"/>
      <family val="1"/>
    </font>
    <font>
      <b/>
      <sz val="10.5"/>
      <color indexed="53"/>
      <name val="Times New Roman"/>
      <family val="1"/>
    </font>
    <font>
      <sz val="9"/>
      <color indexed="53"/>
      <name val="Times New Roman"/>
      <family val="1"/>
    </font>
    <font>
      <sz val="10.5"/>
      <color indexed="30"/>
      <name val="Times New Roman"/>
      <family val="1"/>
    </font>
    <font>
      <b/>
      <i/>
      <u val="single"/>
      <sz val="10.5"/>
      <name val="Times New Roman"/>
      <family val="1"/>
    </font>
    <font>
      <b/>
      <sz val="10.5"/>
      <color indexed="30"/>
      <name val="Times New Roman"/>
      <family val="1"/>
    </font>
    <font>
      <b/>
      <i/>
      <sz val="10.5"/>
      <color indexed="8"/>
      <name val="Times New Roman"/>
      <family val="1"/>
    </font>
    <font>
      <i/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8"/>
      <color indexed="8"/>
      <name val="Calibri"/>
      <family val="2"/>
    </font>
    <font>
      <b/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3"/>
      <color indexed="8"/>
      <name val="Times New Roman"/>
      <family val="1"/>
    </font>
    <font>
      <sz val="10.5"/>
      <color indexed="49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0.5"/>
      <color indexed="53"/>
      <name val="Calibri"/>
      <family val="2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9" borderId="0" applyNumberFormat="0" applyBorder="0" applyAlignment="0" applyProtection="0"/>
    <xf numFmtId="0" fontId="70" fillId="7" borderId="1" applyNumberFormat="0" applyAlignment="0" applyProtection="0"/>
    <xf numFmtId="0" fontId="71" fillId="20" borderId="2" applyNumberFormat="0" applyAlignment="0" applyProtection="0"/>
    <xf numFmtId="0" fontId="72" fillId="20" borderId="1" applyNumberFormat="0" applyAlignment="0" applyProtection="0"/>
    <xf numFmtId="0" fontId="7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74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75" fillId="21" borderId="7" applyNumberFormat="0" applyAlignment="0" applyProtection="0"/>
    <xf numFmtId="0" fontId="42" fillId="0" borderId="0" applyNumberFormat="0" applyFill="0" applyBorder="0" applyAlignment="0" applyProtection="0"/>
    <xf numFmtId="0" fontId="76" fillId="22" borderId="0" applyNumberFormat="0" applyBorder="0" applyAlignment="0" applyProtection="0"/>
    <xf numFmtId="0" fontId="60" fillId="0" borderId="0">
      <alignment/>
      <protection/>
    </xf>
    <xf numFmtId="0" fontId="30" fillId="0" borderId="0">
      <alignment/>
      <protection/>
    </xf>
    <xf numFmtId="0" fontId="17" fillId="0" borderId="0">
      <alignment/>
      <protection/>
    </xf>
    <xf numFmtId="0" fontId="1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 vertical="top" wrapText="1"/>
      <protection/>
    </xf>
    <xf numFmtId="0" fontId="18" fillId="0" borderId="0" applyNumberFormat="0" applyFill="0" applyBorder="0" applyAlignment="0" applyProtection="0"/>
    <xf numFmtId="0" fontId="77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26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4" borderId="0" applyNumberFormat="0" applyBorder="0" applyAlignment="0" applyProtection="0"/>
  </cellStyleXfs>
  <cellXfs count="624">
    <xf numFmtId="0" fontId="0" fillId="0" borderId="0" xfId="0" applyAlignment="1">
      <alignment/>
    </xf>
    <xf numFmtId="0" fontId="0" fillId="0" borderId="0" xfId="0" applyBorder="1" applyAlignment="1">
      <alignment/>
    </xf>
    <xf numFmtId="49" fontId="11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8" fillId="0" borderId="10" xfId="55" applyFont="1" applyBorder="1" applyAlignment="1">
      <alignment vertical="center" wrapText="1"/>
      <protection/>
    </xf>
    <xf numFmtId="49" fontId="20" fillId="0" borderId="10" xfId="55" applyNumberFormat="1" applyFont="1" applyBorder="1" applyAlignment="1">
      <alignment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wrapText="1"/>
    </xf>
    <xf numFmtId="171" fontId="0" fillId="0" borderId="0" xfId="0" applyNumberFormat="1" applyAlignment="1">
      <alignment/>
    </xf>
    <xf numFmtId="0" fontId="3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171" fontId="23" fillId="0" borderId="10" xfId="0" applyNumberFormat="1" applyFont="1" applyBorder="1" applyAlignment="1">
      <alignment/>
    </xf>
    <xf numFmtId="0" fontId="12" fillId="0" borderId="10" xfId="0" applyFont="1" applyFill="1" applyBorder="1" applyAlignment="1">
      <alignment vertical="top" wrapText="1"/>
    </xf>
    <xf numFmtId="171" fontId="21" fillId="24" borderId="10" xfId="0" applyNumberFormat="1" applyFont="1" applyFill="1" applyBorder="1" applyAlignment="1">
      <alignment/>
    </xf>
    <xf numFmtId="171" fontId="12" fillId="24" borderId="10" xfId="0" applyNumberFormat="1" applyFont="1" applyFill="1" applyBorder="1" applyAlignment="1">
      <alignment vertical="center" wrapText="1"/>
    </xf>
    <xf numFmtId="171" fontId="14" fillId="24" borderId="10" xfId="0" applyNumberFormat="1" applyFont="1" applyFill="1" applyBorder="1" applyAlignment="1">
      <alignment vertical="center" wrapText="1"/>
    </xf>
    <xf numFmtId="171" fontId="13" fillId="24" borderId="10" xfId="0" applyNumberFormat="1" applyFont="1" applyFill="1" applyBorder="1" applyAlignment="1">
      <alignment vertical="center" wrapText="1"/>
    </xf>
    <xf numFmtId="49" fontId="12" fillId="25" borderId="10" xfId="0" applyNumberFormat="1" applyFont="1" applyFill="1" applyBorder="1" applyAlignment="1">
      <alignment vertical="center" wrapText="1"/>
    </xf>
    <xf numFmtId="171" fontId="12" fillId="25" borderId="10" xfId="0" applyNumberFormat="1" applyFont="1" applyFill="1" applyBorder="1" applyAlignment="1">
      <alignment vertical="center" wrapText="1"/>
    </xf>
    <xf numFmtId="171" fontId="13" fillId="25" borderId="10" xfId="0" applyNumberFormat="1" applyFont="1" applyFill="1" applyBorder="1" applyAlignment="1">
      <alignment vertical="center" wrapText="1"/>
    </xf>
    <xf numFmtId="49" fontId="14" fillId="25" borderId="10" xfId="0" applyNumberFormat="1" applyFont="1" applyFill="1" applyBorder="1" applyAlignment="1">
      <alignment vertical="center" wrapText="1"/>
    </xf>
    <xf numFmtId="171" fontId="14" fillId="25" borderId="10" xfId="0" applyNumberFormat="1" applyFont="1" applyFill="1" applyBorder="1" applyAlignment="1">
      <alignment vertical="center" wrapText="1"/>
    </xf>
    <xf numFmtId="171" fontId="21" fillId="25" borderId="10" xfId="0" applyNumberFormat="1" applyFont="1" applyFill="1" applyBorder="1" applyAlignment="1">
      <alignment/>
    </xf>
    <xf numFmtId="171" fontId="12" fillId="25" borderId="10" xfId="0" applyNumberFormat="1" applyFont="1" applyFill="1" applyBorder="1" applyAlignment="1">
      <alignment/>
    </xf>
    <xf numFmtId="171" fontId="14" fillId="25" borderId="12" xfId="0" applyNumberFormat="1" applyFont="1" applyFill="1" applyBorder="1" applyAlignment="1">
      <alignment vertical="center" wrapText="1"/>
    </xf>
    <xf numFmtId="171" fontId="24" fillId="25" borderId="10" xfId="0" applyNumberFormat="1" applyFont="1" applyFill="1" applyBorder="1" applyAlignment="1">
      <alignment/>
    </xf>
    <xf numFmtId="171" fontId="22" fillId="25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171" fontId="12" fillId="0" borderId="10" xfId="0" applyNumberFormat="1" applyFont="1" applyFill="1" applyBorder="1" applyAlignment="1">
      <alignment vertical="center" wrapText="1"/>
    </xf>
    <xf numFmtId="171" fontId="21" fillId="0" borderId="10" xfId="0" applyNumberFormat="1" applyFont="1" applyFill="1" applyBorder="1" applyAlignment="1">
      <alignment/>
    </xf>
    <xf numFmtId="171" fontId="14" fillId="0" borderId="10" xfId="0" applyNumberFormat="1" applyFont="1" applyFill="1" applyBorder="1" applyAlignment="1">
      <alignment vertical="center" wrapText="1"/>
    </xf>
    <xf numFmtId="171" fontId="24" fillId="0" borderId="10" xfId="0" applyNumberFormat="1" applyFont="1" applyFill="1" applyBorder="1" applyAlignment="1">
      <alignment/>
    </xf>
    <xf numFmtId="171" fontId="25" fillId="0" borderId="10" xfId="0" applyNumberFormat="1" applyFont="1" applyFill="1" applyBorder="1" applyAlignment="1">
      <alignment/>
    </xf>
    <xf numFmtId="0" fontId="28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172" fontId="3" fillId="0" borderId="10" xfId="0" applyNumberFormat="1" applyFont="1" applyBorder="1" applyAlignment="1">
      <alignment horizontal="center" vertical="center" wrapText="1"/>
    </xf>
    <xf numFmtId="172" fontId="15" fillId="0" borderId="10" xfId="0" applyNumberFormat="1" applyFont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171" fontId="16" fillId="24" borderId="10" xfId="0" applyNumberFormat="1" applyFont="1" applyFill="1" applyBorder="1" applyAlignment="1">
      <alignment vertical="center" wrapText="1"/>
    </xf>
    <xf numFmtId="171" fontId="5" fillId="0" borderId="10" xfId="0" applyNumberFormat="1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vertical="center" wrapText="1"/>
    </xf>
    <xf numFmtId="171" fontId="13" fillId="0" borderId="10" xfId="0" applyNumberFormat="1" applyFont="1" applyFill="1" applyBorder="1" applyAlignment="1">
      <alignment vertical="center" wrapText="1"/>
    </xf>
    <xf numFmtId="171" fontId="16" fillId="0" borderId="10" xfId="0" applyNumberFormat="1" applyFont="1" applyFill="1" applyBorder="1" applyAlignment="1">
      <alignment vertical="center" wrapText="1"/>
    </xf>
    <xf numFmtId="171" fontId="25" fillId="25" borderId="10" xfId="0" applyNumberFormat="1" applyFont="1" applyFill="1" applyBorder="1" applyAlignment="1">
      <alignment/>
    </xf>
    <xf numFmtId="171" fontId="16" fillId="25" borderId="10" xfId="0" applyNumberFormat="1" applyFont="1" applyFill="1" applyBorder="1" applyAlignment="1">
      <alignment vertical="center" wrapText="1"/>
    </xf>
    <xf numFmtId="171" fontId="29" fillId="25" borderId="10" xfId="0" applyNumberFormat="1" applyFont="1" applyFill="1" applyBorder="1" applyAlignment="1">
      <alignment/>
    </xf>
    <xf numFmtId="0" fontId="31" fillId="0" borderId="0" xfId="0" applyFont="1" applyAlignment="1">
      <alignment/>
    </xf>
    <xf numFmtId="171" fontId="15" fillId="0" borderId="1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31" fillId="0" borderId="10" xfId="0" applyFont="1" applyBorder="1" applyAlignment="1">
      <alignment/>
    </xf>
    <xf numFmtId="171" fontId="21" fillId="11" borderId="10" xfId="0" applyNumberFormat="1" applyFont="1" applyFill="1" applyBorder="1" applyAlignment="1">
      <alignment/>
    </xf>
    <xf numFmtId="171" fontId="13" fillId="22" borderId="10" xfId="0" applyNumberFormat="1" applyFont="1" applyFill="1" applyBorder="1" applyAlignment="1">
      <alignment vertical="center" wrapText="1"/>
    </xf>
    <xf numFmtId="171" fontId="25" fillId="24" borderId="10" xfId="0" applyNumberFormat="1" applyFont="1" applyFill="1" applyBorder="1" applyAlignment="1">
      <alignment/>
    </xf>
    <xf numFmtId="171" fontId="29" fillId="24" borderId="10" xfId="0" applyNumberFormat="1" applyFont="1" applyFill="1" applyBorder="1" applyAlignment="1">
      <alignment/>
    </xf>
    <xf numFmtId="0" fontId="36" fillId="0" borderId="0" xfId="0" applyFont="1" applyAlignment="1">
      <alignment horizontal="center"/>
    </xf>
    <xf numFmtId="0" fontId="36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49" fontId="2" fillId="0" borderId="10" xfId="53" applyNumberFormat="1" applyFont="1" applyBorder="1" applyAlignment="1">
      <alignment horizontal="center"/>
      <protection/>
    </xf>
    <xf numFmtId="0" fontId="2" fillId="0" borderId="10" xfId="53" applyFont="1" applyBorder="1" applyAlignment="1">
      <alignment wrapText="1"/>
      <protection/>
    </xf>
    <xf numFmtId="49" fontId="4" fillId="0" borderId="10" xfId="53" applyNumberFormat="1" applyFont="1" applyBorder="1" applyAlignment="1">
      <alignment/>
      <protection/>
    </xf>
    <xf numFmtId="172" fontId="4" fillId="0" borderId="10" xfId="53" applyNumberFormat="1" applyFont="1" applyBorder="1" applyAlignment="1">
      <alignment/>
      <protection/>
    </xf>
    <xf numFmtId="0" fontId="28" fillId="0" borderId="0" xfId="0" applyFont="1" applyAlignment="1">
      <alignment horizontal="left"/>
    </xf>
    <xf numFmtId="0" fontId="9" fillId="25" borderId="10" xfId="0" applyFont="1" applyFill="1" applyBorder="1" applyAlignment="1">
      <alignment wrapText="1"/>
    </xf>
    <xf numFmtId="0" fontId="13" fillId="25" borderId="10" xfId="0" applyFont="1" applyFill="1" applyBorder="1" applyAlignment="1">
      <alignment wrapText="1"/>
    </xf>
    <xf numFmtId="0" fontId="14" fillId="25" borderId="10" xfId="0" applyFont="1" applyFill="1" applyBorder="1" applyAlignment="1">
      <alignment wrapText="1"/>
    </xf>
    <xf numFmtId="49" fontId="16" fillId="25" borderId="10" xfId="0" applyNumberFormat="1" applyFont="1" applyFill="1" applyBorder="1" applyAlignment="1">
      <alignment vertical="center" wrapText="1"/>
    </xf>
    <xf numFmtId="0" fontId="31" fillId="25" borderId="0" xfId="0" applyFont="1" applyFill="1" applyBorder="1" applyAlignment="1">
      <alignment horizontal="center"/>
    </xf>
    <xf numFmtId="49" fontId="14" fillId="25" borderId="10" xfId="0" applyNumberFormat="1" applyFont="1" applyFill="1" applyBorder="1" applyAlignment="1">
      <alignment wrapText="1"/>
    </xf>
    <xf numFmtId="49" fontId="16" fillId="25" borderId="10" xfId="0" applyNumberFormat="1" applyFont="1" applyFill="1" applyBorder="1" applyAlignment="1">
      <alignment wrapText="1"/>
    </xf>
    <xf numFmtId="0" fontId="12" fillId="25" borderId="10" xfId="0" applyFont="1" applyFill="1" applyBorder="1" applyAlignment="1">
      <alignment vertical="top" wrapText="1"/>
    </xf>
    <xf numFmtId="0" fontId="14" fillId="25" borderId="10" xfId="0" applyFont="1" applyFill="1" applyBorder="1" applyAlignment="1">
      <alignment vertical="top" wrapText="1"/>
    </xf>
    <xf numFmtId="171" fontId="13" fillId="25" borderId="12" xfId="0" applyNumberFormat="1" applyFont="1" applyFill="1" applyBorder="1" applyAlignment="1">
      <alignment vertical="center" wrapText="1"/>
    </xf>
    <xf numFmtId="171" fontId="13" fillId="25" borderId="14" xfId="0" applyNumberFormat="1" applyFont="1" applyFill="1" applyBorder="1" applyAlignment="1">
      <alignment vertical="center" wrapText="1"/>
    </xf>
    <xf numFmtId="171" fontId="12" fillId="25" borderId="13" xfId="0" applyNumberFormat="1" applyFont="1" applyFill="1" applyBorder="1" applyAlignment="1">
      <alignment vertical="center" wrapText="1"/>
    </xf>
    <xf numFmtId="171" fontId="16" fillId="25" borderId="15" xfId="0" applyNumberFormat="1" applyFont="1" applyFill="1" applyBorder="1" applyAlignment="1">
      <alignment vertical="center" wrapText="1"/>
    </xf>
    <xf numFmtId="171" fontId="21" fillId="25" borderId="12" xfId="0" applyNumberFormat="1" applyFont="1" applyFill="1" applyBorder="1" applyAlignment="1">
      <alignment/>
    </xf>
    <xf numFmtId="171" fontId="29" fillId="25" borderId="12" xfId="0" applyNumberFormat="1" applyFont="1" applyFill="1" applyBorder="1" applyAlignment="1">
      <alignment/>
    </xf>
    <xf numFmtId="171" fontId="24" fillId="25" borderId="12" xfId="0" applyNumberFormat="1" applyFont="1" applyFill="1" applyBorder="1" applyAlignment="1">
      <alignment/>
    </xf>
    <xf numFmtId="171" fontId="25" fillId="25" borderId="12" xfId="0" applyNumberFormat="1" applyFont="1" applyFill="1" applyBorder="1" applyAlignment="1">
      <alignment/>
    </xf>
    <xf numFmtId="171" fontId="13" fillId="25" borderId="12" xfId="0" applyNumberFormat="1" applyFont="1" applyFill="1" applyBorder="1" applyAlignment="1">
      <alignment horizontal="left" vertical="center" wrapText="1"/>
    </xf>
    <xf numFmtId="171" fontId="12" fillId="25" borderId="12" xfId="0" applyNumberFormat="1" applyFont="1" applyFill="1" applyBorder="1" applyAlignment="1">
      <alignment vertical="center" wrapText="1"/>
    </xf>
    <xf numFmtId="171" fontId="21" fillId="25" borderId="15" xfId="0" applyNumberFormat="1" applyFont="1" applyFill="1" applyBorder="1" applyAlignment="1">
      <alignment/>
    </xf>
    <xf numFmtId="171" fontId="12" fillId="25" borderId="15" xfId="0" applyNumberFormat="1" applyFont="1" applyFill="1" applyBorder="1" applyAlignment="1">
      <alignment vertical="center" wrapText="1"/>
    </xf>
    <xf numFmtId="0" fontId="31" fillId="25" borderId="0" xfId="0" applyFont="1" applyFill="1" applyAlignment="1">
      <alignment/>
    </xf>
    <xf numFmtId="171" fontId="16" fillId="25" borderId="12" xfId="0" applyNumberFormat="1" applyFont="1" applyFill="1" applyBorder="1" applyAlignment="1">
      <alignment vertical="center" wrapText="1"/>
    </xf>
    <xf numFmtId="0" fontId="31" fillId="25" borderId="0" xfId="0" applyFont="1" applyFill="1" applyAlignment="1">
      <alignment/>
    </xf>
    <xf numFmtId="0" fontId="31" fillId="25" borderId="0" xfId="0" applyFont="1" applyFill="1" applyBorder="1" applyAlignment="1">
      <alignment/>
    </xf>
    <xf numFmtId="0" fontId="31" fillId="25" borderId="10" xfId="0" applyFont="1" applyFill="1" applyBorder="1" applyAlignment="1">
      <alignment/>
    </xf>
    <xf numFmtId="0" fontId="31" fillId="25" borderId="0" xfId="0" applyFont="1" applyFill="1" applyAlignment="1">
      <alignment horizontal="center"/>
    </xf>
    <xf numFmtId="171" fontId="13" fillId="0" borderId="10" xfId="0" applyNumberFormat="1" applyFont="1" applyFill="1" applyBorder="1" applyAlignment="1">
      <alignment/>
    </xf>
    <xf numFmtId="171" fontId="29" fillId="0" borderId="10" xfId="0" applyNumberFormat="1" applyFont="1" applyFill="1" applyBorder="1" applyAlignment="1">
      <alignment/>
    </xf>
    <xf numFmtId="171" fontId="14" fillId="0" borderId="10" xfId="0" applyNumberFormat="1" applyFont="1" applyFill="1" applyBorder="1" applyAlignment="1">
      <alignment/>
    </xf>
    <xf numFmtId="171" fontId="22" fillId="0" borderId="10" xfId="0" applyNumberFormat="1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vertical="center" wrapText="1"/>
    </xf>
    <xf numFmtId="172" fontId="15" fillId="0" borderId="10" xfId="0" applyNumberFormat="1" applyFont="1" applyFill="1" applyBorder="1" applyAlignment="1">
      <alignment horizontal="center" vertical="center" wrapText="1"/>
    </xf>
    <xf numFmtId="49" fontId="12" fillId="0" borderId="10" xfId="66" applyNumberFormat="1" applyFont="1" applyFill="1" applyBorder="1" applyAlignment="1">
      <alignment horizontal="left" wrapText="1"/>
      <protection/>
    </xf>
    <xf numFmtId="49" fontId="14" fillId="0" borderId="10" xfId="0" applyNumberFormat="1" applyFont="1" applyFill="1" applyBorder="1" applyAlignment="1">
      <alignment vertical="center" wrapText="1"/>
    </xf>
    <xf numFmtId="49" fontId="14" fillId="0" borderId="10" xfId="66" applyNumberFormat="1" applyFont="1" applyFill="1" applyBorder="1" applyAlignment="1">
      <alignment horizontal="left" wrapText="1"/>
      <protection/>
    </xf>
    <xf numFmtId="0" fontId="1" fillId="0" borderId="0" xfId="0" applyFont="1" applyFill="1" applyBorder="1" applyAlignment="1">
      <alignment vertical="center" wrapText="1"/>
    </xf>
    <xf numFmtId="0" fontId="31" fillId="0" borderId="0" xfId="0" applyFont="1" applyAlignment="1">
      <alignment/>
    </xf>
    <xf numFmtId="0" fontId="12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32" fillId="0" borderId="17" xfId="0" applyFont="1" applyFill="1" applyBorder="1" applyAlignment="1">
      <alignment vertical="center" wrapText="1"/>
    </xf>
    <xf numFmtId="0" fontId="32" fillId="0" borderId="18" xfId="0" applyFont="1" applyFill="1" applyBorder="1" applyAlignment="1">
      <alignment vertical="center" wrapText="1"/>
    </xf>
    <xf numFmtId="172" fontId="15" fillId="0" borderId="10" xfId="0" applyNumberFormat="1" applyFont="1" applyBorder="1" applyAlignment="1">
      <alignment vertical="center" wrapText="1"/>
    </xf>
    <xf numFmtId="172" fontId="15" fillId="0" borderId="10" xfId="0" applyNumberFormat="1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49" fontId="15" fillId="0" borderId="10" xfId="55" applyNumberFormat="1" applyFont="1" applyBorder="1" applyAlignment="1">
      <alignment vertical="center" wrapText="1"/>
      <protection/>
    </xf>
    <xf numFmtId="0" fontId="12" fillId="0" borderId="10" xfId="55" applyFont="1" applyBorder="1" applyAlignment="1">
      <alignment vertical="center" wrapText="1"/>
      <protection/>
    </xf>
    <xf numFmtId="172" fontId="45" fillId="0" borderId="10" xfId="0" applyNumberFormat="1" applyFont="1" applyBorder="1" applyAlignment="1">
      <alignment horizontal="center" vertical="center" wrapText="1"/>
    </xf>
    <xf numFmtId="171" fontId="14" fillId="25" borderId="13" xfId="0" applyNumberFormat="1" applyFont="1" applyFill="1" applyBorder="1" applyAlignment="1">
      <alignment vertical="center" wrapText="1"/>
    </xf>
    <xf numFmtId="171" fontId="16" fillId="25" borderId="13" xfId="0" applyNumberFormat="1" applyFont="1" applyFill="1" applyBorder="1" applyAlignment="1">
      <alignment vertical="center" wrapText="1"/>
    </xf>
    <xf numFmtId="171" fontId="14" fillId="25" borderId="14" xfId="0" applyNumberFormat="1" applyFont="1" applyFill="1" applyBorder="1" applyAlignment="1">
      <alignment vertical="center" wrapText="1"/>
    </xf>
    <xf numFmtId="171" fontId="16" fillId="25" borderId="16" xfId="0" applyNumberFormat="1" applyFont="1" applyFill="1" applyBorder="1" applyAlignment="1">
      <alignment vertical="center" wrapText="1"/>
    </xf>
    <xf numFmtId="171" fontId="21" fillId="25" borderId="13" xfId="0" applyNumberFormat="1" applyFont="1" applyFill="1" applyBorder="1" applyAlignment="1">
      <alignment/>
    </xf>
    <xf numFmtId="171" fontId="21" fillId="25" borderId="14" xfId="0" applyNumberFormat="1" applyFont="1" applyFill="1" applyBorder="1" applyAlignment="1">
      <alignment/>
    </xf>
    <xf numFmtId="171" fontId="29" fillId="25" borderId="14" xfId="0" applyNumberFormat="1" applyFont="1" applyFill="1" applyBorder="1" applyAlignment="1">
      <alignment/>
    </xf>
    <xf numFmtId="171" fontId="24" fillId="25" borderId="14" xfId="0" applyNumberFormat="1" applyFont="1" applyFill="1" applyBorder="1" applyAlignment="1">
      <alignment/>
    </xf>
    <xf numFmtId="171" fontId="25" fillId="25" borderId="14" xfId="0" applyNumberFormat="1" applyFont="1" applyFill="1" applyBorder="1" applyAlignment="1">
      <alignment/>
    </xf>
    <xf numFmtId="171" fontId="13" fillId="25" borderId="14" xfId="0" applyNumberFormat="1" applyFont="1" applyFill="1" applyBorder="1" applyAlignment="1">
      <alignment horizontal="left" vertical="center" wrapText="1"/>
    </xf>
    <xf numFmtId="171" fontId="12" fillId="25" borderId="14" xfId="0" applyNumberFormat="1" applyFont="1" applyFill="1" applyBorder="1" applyAlignment="1">
      <alignment vertical="center" wrapText="1"/>
    </xf>
    <xf numFmtId="171" fontId="13" fillId="25" borderId="13" xfId="0" applyNumberFormat="1" applyFont="1" applyFill="1" applyBorder="1" applyAlignment="1">
      <alignment vertical="center" wrapText="1"/>
    </xf>
    <xf numFmtId="171" fontId="24" fillId="25" borderId="13" xfId="0" applyNumberFormat="1" applyFont="1" applyFill="1" applyBorder="1" applyAlignment="1">
      <alignment/>
    </xf>
    <xf numFmtId="171" fontId="12" fillId="25" borderId="13" xfId="0" applyNumberFormat="1" applyFont="1" applyFill="1" applyBorder="1" applyAlignment="1">
      <alignment/>
    </xf>
    <xf numFmtId="171" fontId="25" fillId="25" borderId="13" xfId="0" applyNumberFormat="1" applyFont="1" applyFill="1" applyBorder="1" applyAlignment="1">
      <alignment/>
    </xf>
    <xf numFmtId="0" fontId="31" fillId="25" borderId="10" xfId="0" applyFont="1" applyFill="1" applyBorder="1" applyAlignment="1">
      <alignment/>
    </xf>
    <xf numFmtId="171" fontId="31" fillId="25" borderId="10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 wrapText="1"/>
    </xf>
    <xf numFmtId="49" fontId="13" fillId="0" borderId="10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>
      <alignment wrapText="1"/>
    </xf>
    <xf numFmtId="171" fontId="8" fillId="25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8" fillId="0" borderId="0" xfId="0" applyFont="1" applyBorder="1" applyAlignment="1">
      <alignment horizontal="left"/>
    </xf>
    <xf numFmtId="0" fontId="28" fillId="0" borderId="0" xfId="0" applyFont="1" applyAlignment="1">
      <alignment/>
    </xf>
    <xf numFmtId="49" fontId="16" fillId="0" borderId="10" xfId="0" applyNumberFormat="1" applyFont="1" applyFill="1" applyBorder="1" applyAlignment="1">
      <alignment vertical="center" wrapText="1"/>
    </xf>
    <xf numFmtId="49" fontId="48" fillId="0" borderId="10" xfId="0" applyNumberFormat="1" applyFont="1" applyFill="1" applyBorder="1" applyAlignment="1">
      <alignment vertical="center" wrapText="1"/>
    </xf>
    <xf numFmtId="171" fontId="14" fillId="4" borderId="10" xfId="0" applyNumberFormat="1" applyFont="1" applyFill="1" applyBorder="1" applyAlignment="1">
      <alignment vertical="center" wrapText="1"/>
    </xf>
    <xf numFmtId="0" fontId="0" fillId="4" borderId="0" xfId="0" applyFill="1" applyAlignment="1">
      <alignment/>
    </xf>
    <xf numFmtId="171" fontId="0" fillId="4" borderId="0" xfId="0" applyNumberFormat="1" applyFill="1" applyAlignment="1">
      <alignment/>
    </xf>
    <xf numFmtId="171" fontId="13" fillId="25" borderId="18" xfId="0" applyNumberFormat="1" applyFont="1" applyFill="1" applyBorder="1" applyAlignment="1">
      <alignment vertical="center" wrapText="1"/>
    </xf>
    <xf numFmtId="0" fontId="12" fillId="0" borderId="10" xfId="59" applyFont="1" applyFill="1" applyBorder="1" applyAlignment="1">
      <alignment wrapText="1"/>
      <protection/>
    </xf>
    <xf numFmtId="0" fontId="52" fillId="0" borderId="10" xfId="0" applyFont="1" applyFill="1" applyBorder="1" applyAlignment="1">
      <alignment horizontal="left" wrapText="1"/>
    </xf>
    <xf numFmtId="171" fontId="12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0" fillId="19" borderId="0" xfId="0" applyFill="1" applyAlignment="1">
      <alignment/>
    </xf>
    <xf numFmtId="0" fontId="31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31" fillId="25" borderId="10" xfId="0" applyFont="1" applyFill="1" applyBorder="1" applyAlignment="1">
      <alignment horizontal="center"/>
    </xf>
    <xf numFmtId="0" fontId="31" fillId="25" borderId="13" xfId="0" applyFont="1" applyFill="1" applyBorder="1" applyAlignment="1">
      <alignment horizontal="center"/>
    </xf>
    <xf numFmtId="0" fontId="31" fillId="25" borderId="18" xfId="0" applyFont="1" applyFill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171" fontId="13" fillId="0" borderId="10" xfId="0" applyNumberFormat="1" applyFont="1" applyFill="1" applyBorder="1" applyAlignment="1">
      <alignment horizontal="left" vertical="center" wrapText="1"/>
    </xf>
    <xf numFmtId="171" fontId="31" fillId="25" borderId="0" xfId="0" applyNumberFormat="1" applyFont="1" applyFill="1" applyAlignment="1">
      <alignment/>
    </xf>
    <xf numFmtId="49" fontId="22" fillId="0" borderId="10" xfId="0" applyNumberFormat="1" applyFont="1" applyFill="1" applyBorder="1" applyAlignment="1">
      <alignment wrapText="1"/>
    </xf>
    <xf numFmtId="49" fontId="22" fillId="0" borderId="10" xfId="0" applyNumberFormat="1" applyFont="1" applyFill="1" applyBorder="1" applyAlignment="1">
      <alignment vertical="center" wrapText="1"/>
    </xf>
    <xf numFmtId="0" fontId="13" fillId="0" borderId="10" xfId="59" applyFont="1" applyFill="1" applyBorder="1" applyAlignment="1">
      <alignment horizontal="left" wrapText="1"/>
      <protection/>
    </xf>
    <xf numFmtId="0" fontId="13" fillId="0" borderId="10" xfId="59" applyFont="1" applyFill="1" applyBorder="1" applyAlignment="1">
      <alignment wrapText="1"/>
      <protection/>
    </xf>
    <xf numFmtId="0" fontId="16" fillId="0" borderId="10" xfId="59" applyFont="1" applyFill="1" applyBorder="1" applyAlignment="1">
      <alignment wrapText="1"/>
      <protection/>
    </xf>
    <xf numFmtId="0" fontId="47" fillId="0" borderId="10" xfId="59" applyFont="1" applyFill="1" applyBorder="1" applyAlignment="1">
      <alignment wrapText="1"/>
      <protection/>
    </xf>
    <xf numFmtId="0" fontId="47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vertical="top" wrapText="1"/>
    </xf>
    <xf numFmtId="0" fontId="31" fillId="25" borderId="0" xfId="0" applyFont="1" applyFill="1" applyAlignment="1">
      <alignment horizontal="right"/>
    </xf>
    <xf numFmtId="0" fontId="12" fillId="0" borderId="10" xfId="59" applyFont="1" applyFill="1" applyBorder="1" applyAlignment="1">
      <alignment horizontal="left" wrapText="1"/>
      <protection/>
    </xf>
    <xf numFmtId="0" fontId="31" fillId="0" borderId="0" xfId="0" applyFont="1" applyFill="1" applyBorder="1" applyAlignment="1">
      <alignment/>
    </xf>
    <xf numFmtId="0" fontId="16" fillId="0" borderId="10" xfId="57" applyFont="1" applyFill="1" applyBorder="1" applyAlignment="1">
      <alignment wrapText="1"/>
      <protection/>
    </xf>
    <xf numFmtId="0" fontId="14" fillId="0" borderId="10" xfId="59" applyFont="1" applyFill="1" applyBorder="1" applyAlignment="1">
      <alignment wrapText="1"/>
      <protection/>
    </xf>
    <xf numFmtId="0" fontId="13" fillId="0" borderId="10" xfId="0" applyFont="1" applyFill="1" applyBorder="1" applyAlignment="1">
      <alignment horizontal="left" wrapText="1"/>
    </xf>
    <xf numFmtId="49" fontId="13" fillId="0" borderId="10" xfId="59" applyNumberFormat="1" applyFont="1" applyFill="1" applyBorder="1" applyAlignment="1">
      <alignment wrapText="1"/>
      <protection/>
    </xf>
    <xf numFmtId="0" fontId="16" fillId="0" borderId="10" xfId="0" applyFont="1" applyFill="1" applyBorder="1" applyAlignment="1">
      <alignment wrapText="1"/>
    </xf>
    <xf numFmtId="49" fontId="16" fillId="0" borderId="10" xfId="59" applyNumberFormat="1" applyFont="1" applyFill="1" applyBorder="1" applyAlignment="1">
      <alignment wrapText="1"/>
      <protection/>
    </xf>
    <xf numFmtId="49" fontId="12" fillId="0" borderId="10" xfId="59" applyNumberFormat="1" applyFont="1" applyFill="1" applyBorder="1" applyAlignment="1">
      <alignment wrapText="1"/>
      <protection/>
    </xf>
    <xf numFmtId="0" fontId="16" fillId="0" borderId="10" xfId="0" applyFont="1" applyFill="1" applyBorder="1" applyAlignment="1">
      <alignment horizontal="left" wrapText="1"/>
    </xf>
    <xf numFmtId="49" fontId="13" fillId="0" borderId="10" xfId="0" applyNumberFormat="1" applyFont="1" applyFill="1" applyBorder="1" applyAlignment="1">
      <alignment horizontal="left" vertical="center" wrapText="1"/>
    </xf>
    <xf numFmtId="3" fontId="12" fillId="0" borderId="10" xfId="59" applyNumberFormat="1" applyFont="1" applyFill="1" applyBorder="1" applyAlignment="1">
      <alignment wrapText="1"/>
      <protection/>
    </xf>
    <xf numFmtId="49" fontId="12" fillId="0" borderId="10" xfId="0" applyNumberFormat="1" applyFont="1" applyFill="1" applyBorder="1" applyAlignment="1">
      <alignment vertical="top" wrapText="1"/>
    </xf>
    <xf numFmtId="0" fontId="16" fillId="0" borderId="10" xfId="58" applyFont="1" applyFill="1" applyBorder="1" applyAlignment="1">
      <alignment wrapText="1"/>
      <protection/>
    </xf>
    <xf numFmtId="0" fontId="47" fillId="0" borderId="10" xfId="0" applyFont="1" applyFill="1" applyBorder="1" applyAlignment="1">
      <alignment horizontal="left" wrapText="1"/>
    </xf>
    <xf numFmtId="0" fontId="12" fillId="0" borderId="10" xfId="57" applyFont="1" applyFill="1" applyBorder="1" applyAlignment="1">
      <alignment horizontal="left" wrapText="1"/>
      <protection/>
    </xf>
    <xf numFmtId="0" fontId="12" fillId="0" borderId="10" xfId="0" applyFont="1" applyFill="1" applyBorder="1" applyAlignment="1">
      <alignment horizontal="left" wrapText="1"/>
    </xf>
    <xf numFmtId="49" fontId="14" fillId="0" borderId="10" xfId="0" applyNumberFormat="1" applyFont="1" applyFill="1" applyBorder="1" applyAlignment="1">
      <alignment horizontal="left" vertical="center" wrapText="1"/>
    </xf>
    <xf numFmtId="49" fontId="14" fillId="0" borderId="10" xfId="66" applyNumberFormat="1" applyFont="1" applyFill="1" applyBorder="1" applyAlignment="1">
      <alignment horizontal="left" vertical="center" wrapText="1"/>
      <protection/>
    </xf>
    <xf numFmtId="49" fontId="12" fillId="0" borderId="10" xfId="66" applyNumberFormat="1" applyFont="1" applyFill="1" applyBorder="1" applyAlignment="1">
      <alignment horizontal="left" vertical="center" wrapText="1"/>
      <protection/>
    </xf>
    <xf numFmtId="49" fontId="14" fillId="0" borderId="10" xfId="0" applyNumberFormat="1" applyFont="1" applyFill="1" applyBorder="1" applyAlignment="1">
      <alignment wrapText="1"/>
    </xf>
    <xf numFmtId="49" fontId="13" fillId="0" borderId="10" xfId="0" applyNumberFormat="1" applyFont="1" applyFill="1" applyBorder="1" applyAlignment="1">
      <alignment wrapText="1"/>
    </xf>
    <xf numFmtId="49" fontId="12" fillId="0" borderId="10" xfId="0" applyNumberFormat="1" applyFont="1" applyFill="1" applyBorder="1" applyAlignment="1">
      <alignment wrapText="1"/>
    </xf>
    <xf numFmtId="43" fontId="12" fillId="0" borderId="10" xfId="68" applyFont="1" applyFill="1" applyBorder="1" applyAlignment="1">
      <alignment wrapText="1"/>
    </xf>
    <xf numFmtId="43" fontId="16" fillId="0" borderId="10" xfId="68" applyFont="1" applyFill="1" applyBorder="1" applyAlignment="1">
      <alignment wrapText="1"/>
    </xf>
    <xf numFmtId="49" fontId="16" fillId="0" borderId="10" xfId="0" applyNumberFormat="1" applyFont="1" applyFill="1" applyBorder="1" applyAlignment="1">
      <alignment wrapText="1"/>
    </xf>
    <xf numFmtId="0" fontId="14" fillId="0" borderId="10" xfId="42" applyFont="1" applyFill="1" applyBorder="1" applyAlignment="1" applyProtection="1">
      <alignment wrapText="1"/>
      <protection/>
    </xf>
    <xf numFmtId="0" fontId="12" fillId="0" borderId="10" xfId="54" applyFont="1" applyFill="1" applyBorder="1" applyAlignment="1">
      <alignment horizontal="justify" wrapText="1"/>
      <protection/>
    </xf>
    <xf numFmtId="0" fontId="14" fillId="0" borderId="10" xfId="0" applyFont="1" applyFill="1" applyBorder="1" applyAlignment="1">
      <alignment horizontal="left" wrapText="1"/>
    </xf>
    <xf numFmtId="168" fontId="14" fillId="0" borderId="10" xfId="0" applyNumberFormat="1" applyFont="1" applyFill="1" applyBorder="1" applyAlignment="1">
      <alignment vertical="center" wrapText="1"/>
    </xf>
    <xf numFmtId="0" fontId="12" fillId="0" borderId="10" xfId="58" applyFont="1" applyFill="1" applyBorder="1" applyAlignment="1">
      <alignment wrapText="1"/>
      <protection/>
    </xf>
    <xf numFmtId="49" fontId="12" fillId="0" borderId="10" xfId="56" applyNumberFormat="1" applyFont="1" applyFill="1" applyBorder="1" applyAlignment="1">
      <alignment wrapText="1"/>
      <protection/>
    </xf>
    <xf numFmtId="49" fontId="14" fillId="0" borderId="10" xfId="56" applyNumberFormat="1" applyFont="1" applyFill="1" applyBorder="1" applyAlignment="1">
      <alignment wrapText="1"/>
      <protection/>
    </xf>
    <xf numFmtId="0" fontId="12" fillId="0" borderId="10" xfId="59" applyNumberFormat="1" applyFont="1" applyFill="1" applyBorder="1" applyAlignment="1">
      <alignment wrapText="1"/>
      <protection/>
    </xf>
    <xf numFmtId="49" fontId="12" fillId="0" borderId="10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vertical="center" wrapText="1"/>
    </xf>
    <xf numFmtId="0" fontId="12" fillId="0" borderId="10" xfId="42" applyFont="1" applyFill="1" applyBorder="1" applyAlignment="1" applyProtection="1">
      <alignment horizontal="left" wrapText="1"/>
      <protection/>
    </xf>
    <xf numFmtId="0" fontId="14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justify"/>
    </xf>
    <xf numFmtId="0" fontId="47" fillId="0" borderId="10" xfId="0" applyFont="1" applyFill="1" applyBorder="1" applyAlignment="1">
      <alignment horizontal="justify"/>
    </xf>
    <xf numFmtId="49" fontId="16" fillId="0" borderId="10" xfId="0" applyNumberFormat="1" applyFont="1" applyFill="1" applyBorder="1" applyAlignment="1">
      <alignment horizontal="left" vertical="center" wrapText="1"/>
    </xf>
    <xf numFmtId="49" fontId="47" fillId="0" borderId="10" xfId="0" applyNumberFormat="1" applyFont="1" applyFill="1" applyBorder="1" applyAlignment="1">
      <alignment horizontal="left" vertical="center" wrapText="1"/>
    </xf>
    <xf numFmtId="0" fontId="12" fillId="0" borderId="10" xfId="59" applyFont="1" applyFill="1" applyBorder="1" applyAlignment="1">
      <alignment vertical="center" wrapText="1"/>
      <protection/>
    </xf>
    <xf numFmtId="0" fontId="52" fillId="0" borderId="10" xfId="0" applyFont="1" applyFill="1" applyBorder="1" applyAlignment="1">
      <alignment horizontal="justify"/>
    </xf>
    <xf numFmtId="0" fontId="11" fillId="0" borderId="10" xfId="0" applyFont="1" applyFill="1" applyBorder="1" applyAlignment="1">
      <alignment wrapText="1"/>
    </xf>
    <xf numFmtId="49" fontId="46" fillId="0" borderId="10" xfId="0" applyNumberFormat="1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top" wrapText="1"/>
    </xf>
    <xf numFmtId="0" fontId="53" fillId="0" borderId="10" xfId="42" applyFont="1" applyFill="1" applyBorder="1" applyAlignment="1" applyProtection="1">
      <alignment wrapText="1"/>
      <protection/>
    </xf>
    <xf numFmtId="49" fontId="14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wrapText="1"/>
    </xf>
    <xf numFmtId="0" fontId="52" fillId="0" borderId="10" xfId="0" applyFont="1" applyFill="1" applyBorder="1" applyAlignment="1">
      <alignment wrapText="1"/>
    </xf>
    <xf numFmtId="0" fontId="47" fillId="0" borderId="10" xfId="0" applyFont="1" applyFill="1" applyBorder="1" applyAlignment="1">
      <alignment/>
    </xf>
    <xf numFmtId="0" fontId="47" fillId="0" borderId="10" xfId="42" applyFont="1" applyFill="1" applyBorder="1" applyAlignment="1" applyProtection="1">
      <alignment wrapText="1"/>
      <protection/>
    </xf>
    <xf numFmtId="0" fontId="12" fillId="0" borderId="10" xfId="57" applyFont="1" applyFill="1" applyBorder="1" applyAlignment="1">
      <alignment horizontal="justify" wrapText="1"/>
      <protection/>
    </xf>
    <xf numFmtId="49" fontId="16" fillId="0" borderId="10" xfId="0" applyNumberFormat="1" applyFont="1" applyFill="1" applyBorder="1" applyAlignment="1">
      <alignment vertical="top" wrapText="1"/>
    </xf>
    <xf numFmtId="49" fontId="47" fillId="0" borderId="10" xfId="0" applyNumberFormat="1" applyFont="1" applyFill="1" applyBorder="1" applyAlignment="1">
      <alignment vertical="top" wrapText="1"/>
    </xf>
    <xf numFmtId="0" fontId="16" fillId="0" borderId="10" xfId="59" applyFont="1" applyFill="1" applyBorder="1" applyAlignment="1">
      <alignment vertical="center" wrapText="1"/>
      <protection/>
    </xf>
    <xf numFmtId="0" fontId="14" fillId="0" borderId="10" xfId="59" applyFont="1" applyFill="1" applyBorder="1" applyAlignment="1">
      <alignment vertical="center" wrapText="1"/>
      <protection/>
    </xf>
    <xf numFmtId="0" fontId="13" fillId="0" borderId="10" xfId="59" applyFont="1" applyFill="1" applyBorder="1" applyAlignment="1">
      <alignment vertical="center" wrapText="1"/>
      <protection/>
    </xf>
    <xf numFmtId="49" fontId="16" fillId="0" borderId="10" xfId="59" applyNumberFormat="1" applyFont="1" applyFill="1" applyBorder="1" applyAlignment="1">
      <alignment vertical="center" wrapText="1"/>
      <protection/>
    </xf>
    <xf numFmtId="49" fontId="12" fillId="0" borderId="10" xfId="59" applyNumberFormat="1" applyFont="1" applyFill="1" applyBorder="1" applyAlignment="1">
      <alignment vertical="center" wrapText="1"/>
      <protection/>
    </xf>
    <xf numFmtId="49" fontId="13" fillId="0" borderId="10" xfId="59" applyNumberFormat="1" applyFont="1" applyFill="1" applyBorder="1" applyAlignment="1">
      <alignment horizontal="left" wrapText="1"/>
      <protection/>
    </xf>
    <xf numFmtId="171" fontId="39" fillId="0" borderId="10" xfId="0" applyNumberFormat="1" applyFont="1" applyFill="1" applyBorder="1" applyAlignment="1">
      <alignment/>
    </xf>
    <xf numFmtId="0" fontId="13" fillId="0" borderId="10" xfId="58" applyFont="1" applyFill="1" applyBorder="1" applyAlignment="1">
      <alignment wrapText="1"/>
      <protection/>
    </xf>
    <xf numFmtId="49" fontId="50" fillId="0" borderId="10" xfId="0" applyNumberFormat="1" applyFont="1" applyFill="1" applyBorder="1" applyAlignment="1">
      <alignment horizontal="left" vertical="center" wrapText="1"/>
    </xf>
    <xf numFmtId="171" fontId="48" fillId="0" borderId="10" xfId="0" applyNumberFormat="1" applyFont="1" applyFill="1" applyBorder="1" applyAlignment="1">
      <alignment vertical="center" wrapText="1"/>
    </xf>
    <xf numFmtId="0" fontId="16" fillId="0" borderId="10" xfId="42" applyFont="1" applyFill="1" applyBorder="1" applyAlignment="1" applyProtection="1">
      <alignment wrapText="1"/>
      <protection/>
    </xf>
    <xf numFmtId="0" fontId="16" fillId="0" borderId="10" xfId="54" applyFont="1" applyFill="1" applyBorder="1" applyAlignment="1">
      <alignment horizontal="justify"/>
      <protection/>
    </xf>
    <xf numFmtId="0" fontId="14" fillId="0" borderId="10" xfId="0" applyNumberFormat="1" applyFont="1" applyFill="1" applyBorder="1" applyAlignment="1">
      <alignment wrapText="1"/>
    </xf>
    <xf numFmtId="0" fontId="54" fillId="0" borderId="10" xfId="0" applyFont="1" applyFill="1" applyBorder="1" applyAlignment="1">
      <alignment horizontal="justify"/>
    </xf>
    <xf numFmtId="0" fontId="14" fillId="0" borderId="10" xfId="59" applyFont="1" applyFill="1" applyBorder="1" applyAlignment="1">
      <alignment horizontal="left" wrapText="1"/>
      <protection/>
    </xf>
    <xf numFmtId="49" fontId="49" fillId="0" borderId="10" xfId="0" applyNumberFormat="1" applyFont="1" applyFill="1" applyBorder="1" applyAlignment="1">
      <alignment vertical="center" wrapText="1"/>
    </xf>
    <xf numFmtId="0" fontId="57" fillId="0" borderId="10" xfId="0" applyFont="1" applyFill="1" applyBorder="1" applyAlignment="1">
      <alignment wrapText="1"/>
    </xf>
    <xf numFmtId="0" fontId="12" fillId="0" borderId="10" xfId="57" applyFont="1" applyFill="1" applyBorder="1" applyAlignment="1">
      <alignment horizontal="justify"/>
      <protection/>
    </xf>
    <xf numFmtId="0" fontId="56" fillId="0" borderId="10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/>
    </xf>
    <xf numFmtId="0" fontId="46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0" fontId="0" fillId="0" borderId="0" xfId="0" applyAlignment="1">
      <alignment wrapText="1" shrinkToFit="1"/>
    </xf>
    <xf numFmtId="0" fontId="3" fillId="0" borderId="0" xfId="0" applyFont="1" applyAlignment="1">
      <alignment horizontal="center" wrapText="1" shrinkToFit="1"/>
    </xf>
    <xf numFmtId="0" fontId="3" fillId="0" borderId="0" xfId="0" applyFont="1" applyAlignment="1">
      <alignment horizontal="right" wrapText="1" shrinkToFit="1"/>
    </xf>
    <xf numFmtId="0" fontId="57" fillId="0" borderId="10" xfId="0" applyFont="1" applyFill="1" applyBorder="1" applyAlignment="1">
      <alignment horizontal="center" vertical="center" wrapText="1" shrinkToFit="1"/>
    </xf>
    <xf numFmtId="0" fontId="57" fillId="0" borderId="10" xfId="0" applyFont="1" applyFill="1" applyBorder="1" applyAlignment="1">
      <alignment horizontal="center" wrapText="1" shrinkToFit="1"/>
    </xf>
    <xf numFmtId="0" fontId="11" fillId="0" borderId="10" xfId="0" applyFont="1" applyFill="1" applyBorder="1" applyAlignment="1">
      <alignment horizontal="center" vertical="center" wrapText="1" shrinkToFit="1"/>
    </xf>
    <xf numFmtId="0" fontId="23" fillId="0" borderId="10" xfId="0" applyFont="1" applyFill="1" applyBorder="1" applyAlignment="1">
      <alignment horizontal="center" wrapText="1" shrinkToFit="1"/>
    </xf>
    <xf numFmtId="0" fontId="14" fillId="0" borderId="10" xfId="0" applyFont="1" applyFill="1" applyBorder="1" applyAlignment="1">
      <alignment vertical="center" wrapText="1" shrinkToFit="1"/>
    </xf>
    <xf numFmtId="0" fontId="12" fillId="0" borderId="10" xfId="0" applyFont="1" applyFill="1" applyBorder="1" applyAlignment="1">
      <alignment vertical="center" wrapText="1" shrinkToFit="1"/>
    </xf>
    <xf numFmtId="171" fontId="14" fillId="0" borderId="10" xfId="0" applyNumberFormat="1" applyFont="1" applyFill="1" applyBorder="1" applyAlignment="1">
      <alignment vertical="center" wrapText="1" shrinkToFit="1"/>
    </xf>
    <xf numFmtId="49" fontId="14" fillId="0" borderId="10" xfId="0" applyNumberFormat="1" applyFont="1" applyFill="1" applyBorder="1" applyAlignment="1">
      <alignment vertical="center" wrapText="1" shrinkToFit="1"/>
    </xf>
    <xf numFmtId="0" fontId="14" fillId="0" borderId="10" xfId="0" applyFont="1" applyFill="1" applyBorder="1" applyAlignment="1">
      <alignment wrapText="1" shrinkToFit="1"/>
    </xf>
    <xf numFmtId="49" fontId="13" fillId="0" borderId="10" xfId="0" applyNumberFormat="1" applyFont="1" applyFill="1" applyBorder="1" applyAlignment="1">
      <alignment vertical="center" wrapText="1" shrinkToFit="1"/>
    </xf>
    <xf numFmtId="49" fontId="12" fillId="0" borderId="10" xfId="0" applyNumberFormat="1" applyFont="1" applyFill="1" applyBorder="1" applyAlignment="1">
      <alignment vertical="center" wrapText="1" shrinkToFit="1"/>
    </xf>
    <xf numFmtId="171" fontId="12" fillId="0" borderId="10" xfId="0" applyNumberFormat="1" applyFont="1" applyFill="1" applyBorder="1" applyAlignment="1">
      <alignment vertical="center" wrapText="1" shrinkToFit="1"/>
    </xf>
    <xf numFmtId="171" fontId="13" fillId="0" borderId="10" xfId="0" applyNumberFormat="1" applyFont="1" applyFill="1" applyBorder="1" applyAlignment="1">
      <alignment vertical="center" wrapText="1" shrinkToFit="1"/>
    </xf>
    <xf numFmtId="0" fontId="12" fillId="0" borderId="10" xfId="0" applyFont="1" applyFill="1" applyBorder="1" applyAlignment="1">
      <alignment wrapText="1" shrinkToFit="1"/>
    </xf>
    <xf numFmtId="0" fontId="13" fillId="0" borderId="10" xfId="0" applyFont="1" applyFill="1" applyBorder="1" applyAlignment="1">
      <alignment wrapText="1" shrinkToFit="1"/>
    </xf>
    <xf numFmtId="0" fontId="11" fillId="0" borderId="0" xfId="0" applyFont="1" applyFill="1" applyAlignment="1">
      <alignment horizontal="justify" vertical="top" wrapText="1" shrinkToFit="1"/>
    </xf>
    <xf numFmtId="171" fontId="16" fillId="0" borderId="10" xfId="0" applyNumberFormat="1" applyFont="1" applyFill="1" applyBorder="1" applyAlignment="1">
      <alignment vertical="center" wrapText="1" shrinkToFit="1"/>
    </xf>
    <xf numFmtId="0" fontId="16" fillId="0" borderId="10" xfId="57" applyFont="1" applyFill="1" applyBorder="1" applyAlignment="1">
      <alignment wrapText="1" shrinkToFit="1"/>
      <protection/>
    </xf>
    <xf numFmtId="0" fontId="16" fillId="0" borderId="10" xfId="59" applyFont="1" applyFill="1" applyBorder="1" applyAlignment="1">
      <alignment wrapText="1" shrinkToFit="1"/>
      <protection/>
    </xf>
    <xf numFmtId="0" fontId="16" fillId="0" borderId="10" xfId="59" applyFont="1" applyFill="1" applyBorder="1" applyAlignment="1">
      <alignment vertical="center" wrapText="1" shrinkToFit="1"/>
      <protection/>
    </xf>
    <xf numFmtId="0" fontId="11" fillId="0" borderId="19" xfId="0" applyFont="1" applyFill="1" applyBorder="1" applyAlignment="1">
      <alignment horizontal="justify" vertical="top" wrapText="1" shrinkToFit="1"/>
    </xf>
    <xf numFmtId="171" fontId="21" fillId="0" borderId="10" xfId="0" applyNumberFormat="1" applyFont="1" applyFill="1" applyBorder="1" applyAlignment="1">
      <alignment wrapText="1" shrinkToFit="1"/>
    </xf>
    <xf numFmtId="49" fontId="16" fillId="0" borderId="10" xfId="0" applyNumberFormat="1" applyFont="1" applyFill="1" applyBorder="1" applyAlignment="1">
      <alignment vertical="center" wrapText="1" shrinkToFit="1"/>
    </xf>
    <xf numFmtId="0" fontId="12" fillId="0" borderId="10" xfId="59" applyFont="1" applyFill="1" applyBorder="1" applyAlignment="1">
      <alignment vertical="center" wrapText="1" shrinkToFit="1"/>
      <protection/>
    </xf>
    <xf numFmtId="171" fontId="29" fillId="0" borderId="10" xfId="0" applyNumberFormat="1" applyFont="1" applyFill="1" applyBorder="1" applyAlignment="1">
      <alignment wrapText="1" shrinkToFit="1"/>
    </xf>
    <xf numFmtId="171" fontId="24" fillId="0" borderId="10" xfId="0" applyNumberFormat="1" applyFont="1" applyFill="1" applyBorder="1" applyAlignment="1">
      <alignment wrapText="1" shrinkToFit="1"/>
    </xf>
    <xf numFmtId="0" fontId="13" fillId="0" borderId="10" xfId="59" applyFont="1" applyFill="1" applyBorder="1" applyAlignment="1">
      <alignment horizontal="left" wrapText="1" shrinkToFit="1"/>
      <protection/>
    </xf>
    <xf numFmtId="171" fontId="25" fillId="0" borderId="10" xfId="0" applyNumberFormat="1" applyFont="1" applyFill="1" applyBorder="1" applyAlignment="1">
      <alignment wrapText="1" shrinkToFit="1"/>
    </xf>
    <xf numFmtId="0" fontId="16" fillId="0" borderId="10" xfId="0" applyFont="1" applyFill="1" applyBorder="1" applyAlignment="1">
      <alignment horizontal="left" wrapText="1" shrinkToFit="1"/>
    </xf>
    <xf numFmtId="0" fontId="52" fillId="0" borderId="0" xfId="0" applyFont="1" applyFill="1" applyAlignment="1">
      <alignment horizontal="justify" wrapText="1" shrinkToFit="1"/>
    </xf>
    <xf numFmtId="0" fontId="12" fillId="0" borderId="10" xfId="57" applyFont="1" applyFill="1" applyBorder="1" applyAlignment="1">
      <alignment horizontal="left" wrapText="1" shrinkToFit="1"/>
      <protection/>
    </xf>
    <xf numFmtId="49" fontId="12" fillId="0" borderId="10" xfId="0" applyNumberFormat="1" applyFont="1" applyFill="1" applyBorder="1" applyAlignment="1">
      <alignment horizontal="left" vertical="center" wrapText="1" shrinkToFit="1"/>
    </xf>
    <xf numFmtId="49" fontId="16" fillId="0" borderId="10" xfId="0" applyNumberFormat="1" applyFont="1" applyFill="1" applyBorder="1" applyAlignment="1">
      <alignment horizontal="left" vertical="center" wrapText="1" shrinkToFit="1"/>
    </xf>
    <xf numFmtId="49" fontId="16" fillId="0" borderId="10" xfId="59" applyNumberFormat="1" applyFont="1" applyFill="1" applyBorder="1" applyAlignment="1">
      <alignment vertical="center" wrapText="1" shrinkToFit="1"/>
      <protection/>
    </xf>
    <xf numFmtId="49" fontId="47" fillId="0" borderId="10" xfId="0" applyNumberFormat="1" applyFont="1" applyFill="1" applyBorder="1" applyAlignment="1">
      <alignment horizontal="left" vertical="center" wrapText="1" shrinkToFit="1"/>
    </xf>
    <xf numFmtId="49" fontId="12" fillId="0" borderId="10" xfId="59" applyNumberFormat="1" applyFont="1" applyFill="1" applyBorder="1" applyAlignment="1">
      <alignment vertical="center" wrapText="1" shrinkToFit="1"/>
      <protection/>
    </xf>
    <xf numFmtId="49" fontId="12" fillId="0" borderId="10" xfId="59" applyNumberFormat="1" applyFont="1" applyFill="1" applyBorder="1" applyAlignment="1">
      <alignment wrapText="1" shrinkToFit="1"/>
      <protection/>
    </xf>
    <xf numFmtId="49" fontId="13" fillId="0" borderId="10" xfId="0" applyNumberFormat="1" applyFont="1" applyFill="1" applyBorder="1" applyAlignment="1">
      <alignment horizontal="left" vertical="center" wrapText="1" shrinkToFit="1"/>
    </xf>
    <xf numFmtId="0" fontId="16" fillId="0" borderId="10" xfId="42" applyFont="1" applyFill="1" applyBorder="1" applyAlignment="1" applyProtection="1">
      <alignment wrapText="1" shrinkToFit="1"/>
      <protection/>
    </xf>
    <xf numFmtId="0" fontId="16" fillId="0" borderId="10" xfId="0" applyFont="1" applyFill="1" applyBorder="1" applyAlignment="1">
      <alignment wrapText="1" shrinkToFit="1"/>
    </xf>
    <xf numFmtId="49" fontId="16" fillId="0" borderId="10" xfId="59" applyNumberFormat="1" applyFont="1" applyFill="1" applyBorder="1" applyAlignment="1">
      <alignment wrapText="1" shrinkToFit="1"/>
      <protection/>
    </xf>
    <xf numFmtId="0" fontId="47" fillId="0" borderId="0" xfId="0" applyFont="1" applyFill="1" applyAlignment="1">
      <alignment horizontal="justify" wrapText="1" shrinkToFit="1"/>
    </xf>
    <xf numFmtId="0" fontId="12" fillId="0" borderId="0" xfId="0" applyFont="1" applyFill="1" applyAlignment="1">
      <alignment horizontal="justify" wrapText="1" shrinkToFit="1"/>
    </xf>
    <xf numFmtId="0" fontId="12" fillId="0" borderId="10" xfId="59" applyFont="1" applyFill="1" applyBorder="1" applyAlignment="1">
      <alignment wrapText="1" shrinkToFit="1"/>
      <protection/>
    </xf>
    <xf numFmtId="0" fontId="13" fillId="0" borderId="10" xfId="59" applyFont="1" applyFill="1" applyBorder="1" applyAlignment="1">
      <alignment wrapText="1" shrinkToFit="1"/>
      <protection/>
    </xf>
    <xf numFmtId="0" fontId="52" fillId="0" borderId="0" xfId="0" applyFont="1" applyFill="1" applyAlignment="1">
      <alignment horizontal="left" wrapText="1" shrinkToFit="1"/>
    </xf>
    <xf numFmtId="3" fontId="12" fillId="0" borderId="10" xfId="59" applyNumberFormat="1" applyFont="1" applyFill="1" applyBorder="1" applyAlignment="1">
      <alignment wrapText="1" shrinkToFit="1"/>
      <protection/>
    </xf>
    <xf numFmtId="0" fontId="52" fillId="0" borderId="0" xfId="0" applyFont="1" applyFill="1" applyAlignment="1">
      <alignment wrapText="1" shrinkToFit="1"/>
    </xf>
    <xf numFmtId="0" fontId="52" fillId="0" borderId="10" xfId="0" applyFont="1" applyFill="1" applyBorder="1" applyAlignment="1">
      <alignment wrapText="1" shrinkToFit="1"/>
    </xf>
    <xf numFmtId="49" fontId="12" fillId="0" borderId="12" xfId="0" applyNumberFormat="1" applyFont="1" applyFill="1" applyBorder="1" applyAlignment="1">
      <alignment vertical="center" wrapText="1" shrinkToFit="1"/>
    </xf>
    <xf numFmtId="171" fontId="21" fillId="0" borderId="12" xfId="0" applyNumberFormat="1" applyFont="1" applyFill="1" applyBorder="1" applyAlignment="1">
      <alignment wrapText="1" shrinkToFit="1"/>
    </xf>
    <xf numFmtId="49" fontId="13" fillId="0" borderId="14" xfId="0" applyNumberFormat="1" applyFont="1" applyFill="1" applyBorder="1" applyAlignment="1">
      <alignment vertical="center" wrapText="1" shrinkToFit="1"/>
    </xf>
    <xf numFmtId="49" fontId="13" fillId="0" borderId="16" xfId="0" applyNumberFormat="1" applyFont="1" applyFill="1" applyBorder="1" applyAlignment="1">
      <alignment vertical="center" wrapText="1" shrinkToFit="1"/>
    </xf>
    <xf numFmtId="0" fontId="16" fillId="0" borderId="15" xfId="0" applyFont="1" applyFill="1" applyBorder="1" applyAlignment="1">
      <alignment wrapText="1" shrinkToFit="1"/>
    </xf>
    <xf numFmtId="171" fontId="13" fillId="0" borderId="15" xfId="0" applyNumberFormat="1" applyFont="1" applyFill="1" applyBorder="1" applyAlignment="1">
      <alignment vertical="center" wrapText="1" shrinkToFit="1"/>
    </xf>
    <xf numFmtId="0" fontId="52" fillId="0" borderId="10" xfId="0" applyFont="1" applyFill="1" applyBorder="1" applyAlignment="1">
      <alignment horizontal="left" wrapText="1" shrinkToFit="1"/>
    </xf>
    <xf numFmtId="49" fontId="12" fillId="0" borderId="10" xfId="0" applyNumberFormat="1" applyFont="1" applyFill="1" applyBorder="1" applyAlignment="1">
      <alignment vertical="top" wrapText="1" shrinkToFit="1"/>
    </xf>
    <xf numFmtId="171" fontId="12" fillId="0" borderId="10" xfId="0" applyNumberFormat="1" applyFont="1" applyFill="1" applyBorder="1" applyAlignment="1">
      <alignment wrapText="1" shrinkToFit="1"/>
    </xf>
    <xf numFmtId="171" fontId="12" fillId="0" borderId="12" xfId="0" applyNumberFormat="1" applyFont="1" applyFill="1" applyBorder="1" applyAlignment="1">
      <alignment vertical="center" wrapText="1" shrinkToFit="1"/>
    </xf>
    <xf numFmtId="171" fontId="13" fillId="0" borderId="12" xfId="0" applyNumberFormat="1" applyFont="1" applyFill="1" applyBorder="1" applyAlignment="1">
      <alignment vertical="center" wrapText="1" shrinkToFit="1"/>
    </xf>
    <xf numFmtId="49" fontId="16" fillId="0" borderId="15" xfId="0" applyNumberFormat="1" applyFont="1" applyFill="1" applyBorder="1" applyAlignment="1">
      <alignment vertical="center" wrapText="1" shrinkToFit="1"/>
    </xf>
    <xf numFmtId="171" fontId="16" fillId="0" borderId="15" xfId="0" applyNumberFormat="1" applyFont="1" applyFill="1" applyBorder="1" applyAlignment="1">
      <alignment vertical="center" wrapText="1" shrinkToFit="1"/>
    </xf>
    <xf numFmtId="0" fontId="12" fillId="0" borderId="10" xfId="0" applyNumberFormat="1" applyFont="1" applyFill="1" applyBorder="1" applyAlignment="1">
      <alignment wrapText="1" shrinkToFit="1"/>
    </xf>
    <xf numFmtId="171" fontId="39" fillId="0" borderId="10" xfId="0" applyNumberFormat="1" applyFont="1" applyFill="1" applyBorder="1" applyAlignment="1">
      <alignment wrapText="1" shrinkToFit="1"/>
    </xf>
    <xf numFmtId="0" fontId="13" fillId="0" borderId="10" xfId="58" applyFont="1" applyFill="1" applyBorder="1" applyAlignment="1">
      <alignment wrapText="1" shrinkToFit="1"/>
      <protection/>
    </xf>
    <xf numFmtId="0" fontId="47" fillId="0" borderId="10" xfId="0" applyFont="1" applyFill="1" applyBorder="1" applyAlignment="1">
      <alignment horizontal="left" wrapText="1" shrinkToFit="1"/>
    </xf>
    <xf numFmtId="0" fontId="12" fillId="0" borderId="10" xfId="0" applyFont="1" applyFill="1" applyBorder="1" applyAlignment="1">
      <alignment horizontal="left" wrapText="1" shrinkToFit="1"/>
    </xf>
    <xf numFmtId="0" fontId="11" fillId="0" borderId="10" xfId="0" applyFont="1" applyFill="1" applyBorder="1" applyAlignment="1">
      <alignment wrapText="1" shrinkToFit="1"/>
    </xf>
    <xf numFmtId="0" fontId="52" fillId="0" borderId="10" xfId="0" applyFont="1" applyFill="1" applyBorder="1" applyAlignment="1">
      <alignment horizontal="justify" wrapText="1" shrinkToFit="1"/>
    </xf>
    <xf numFmtId="49" fontId="11" fillId="0" borderId="0" xfId="0" applyNumberFormat="1" applyFont="1" applyFill="1" applyAlignment="1">
      <alignment wrapText="1" shrinkToFit="1"/>
    </xf>
    <xf numFmtId="49" fontId="47" fillId="0" borderId="0" xfId="0" applyNumberFormat="1" applyFont="1" applyFill="1" applyAlignment="1">
      <alignment horizontal="left" wrapText="1" shrinkToFit="1"/>
    </xf>
    <xf numFmtId="171" fontId="13" fillId="0" borderId="10" xfId="0" applyNumberFormat="1" applyFont="1" applyFill="1" applyBorder="1" applyAlignment="1">
      <alignment wrapText="1" shrinkToFit="1"/>
    </xf>
    <xf numFmtId="49" fontId="14" fillId="0" borderId="10" xfId="0" applyNumberFormat="1" applyFont="1" applyFill="1" applyBorder="1" applyAlignment="1">
      <alignment horizontal="left" vertical="center" wrapText="1" shrinkToFit="1"/>
    </xf>
    <xf numFmtId="171" fontId="12" fillId="0" borderId="12" xfId="0" applyNumberFormat="1" applyFont="1" applyFill="1" applyBorder="1" applyAlignment="1">
      <alignment wrapText="1" shrinkToFit="1"/>
    </xf>
    <xf numFmtId="0" fontId="57" fillId="0" borderId="10" xfId="0" applyFont="1" applyFill="1" applyBorder="1" applyAlignment="1">
      <alignment wrapText="1" shrinkToFit="1"/>
    </xf>
    <xf numFmtId="49" fontId="14" fillId="0" borderId="10" xfId="66" applyNumberFormat="1" applyFont="1" applyFill="1" applyBorder="1" applyAlignment="1">
      <alignment horizontal="left" wrapText="1" shrinkToFit="1"/>
      <protection/>
    </xf>
    <xf numFmtId="49" fontId="12" fillId="0" borderId="10" xfId="66" applyNumberFormat="1" applyFont="1" applyFill="1" applyBorder="1" applyAlignment="1">
      <alignment horizontal="left" wrapText="1" shrinkToFit="1"/>
      <protection/>
    </xf>
    <xf numFmtId="49" fontId="14" fillId="0" borderId="10" xfId="66" applyNumberFormat="1" applyFont="1" applyFill="1" applyBorder="1" applyAlignment="1">
      <alignment horizontal="left" vertical="center" wrapText="1" shrinkToFit="1"/>
      <protection/>
    </xf>
    <xf numFmtId="49" fontId="12" fillId="0" borderId="10" xfId="66" applyNumberFormat="1" applyFont="1" applyFill="1" applyBorder="1" applyAlignment="1">
      <alignment horizontal="left" vertical="center" wrapText="1" shrinkToFit="1"/>
      <protection/>
    </xf>
    <xf numFmtId="49" fontId="14" fillId="0" borderId="10" xfId="0" applyNumberFormat="1" applyFont="1" applyFill="1" applyBorder="1" applyAlignment="1">
      <alignment wrapText="1" shrinkToFit="1"/>
    </xf>
    <xf numFmtId="49" fontId="13" fillId="0" borderId="10" xfId="0" applyNumberFormat="1" applyFont="1" applyFill="1" applyBorder="1" applyAlignment="1">
      <alignment wrapText="1" shrinkToFit="1"/>
    </xf>
    <xf numFmtId="49" fontId="12" fillId="0" borderId="10" xfId="0" applyNumberFormat="1" applyFont="1" applyFill="1" applyBorder="1" applyAlignment="1">
      <alignment wrapText="1" shrinkToFit="1"/>
    </xf>
    <xf numFmtId="43" fontId="12" fillId="0" borderId="10" xfId="68" applyFont="1" applyFill="1" applyBorder="1" applyAlignment="1">
      <alignment wrapText="1" shrinkToFit="1"/>
    </xf>
    <xf numFmtId="49" fontId="16" fillId="0" borderId="10" xfId="0" applyNumberFormat="1" applyFont="1" applyFill="1" applyBorder="1" applyAlignment="1">
      <alignment wrapText="1" shrinkToFit="1"/>
    </xf>
    <xf numFmtId="0" fontId="47" fillId="0" borderId="10" xfId="0" applyFont="1" applyFill="1" applyBorder="1" applyAlignment="1">
      <alignment wrapText="1" shrinkToFit="1"/>
    </xf>
    <xf numFmtId="0" fontId="12" fillId="0" borderId="10" xfId="0" applyFont="1" applyFill="1" applyBorder="1" applyAlignment="1">
      <alignment vertical="top" wrapText="1" shrinkToFit="1"/>
    </xf>
    <xf numFmtId="49" fontId="50" fillId="0" borderId="10" xfId="0" applyNumberFormat="1" applyFont="1" applyFill="1" applyBorder="1" applyAlignment="1">
      <alignment horizontal="left" vertical="center" wrapText="1" shrinkToFit="1"/>
    </xf>
    <xf numFmtId="49" fontId="48" fillId="0" borderId="10" xfId="0" applyNumberFormat="1" applyFont="1" applyFill="1" applyBorder="1" applyAlignment="1">
      <alignment vertical="center" wrapText="1" shrinkToFit="1"/>
    </xf>
    <xf numFmtId="171" fontId="48" fillId="0" borderId="10" xfId="0" applyNumberFormat="1" applyFont="1" applyFill="1" applyBorder="1" applyAlignment="1">
      <alignment vertical="center" wrapText="1" shrinkToFit="1"/>
    </xf>
    <xf numFmtId="0" fontId="14" fillId="0" borderId="10" xfId="42" applyFont="1" applyFill="1" applyBorder="1" applyAlignment="1" applyProtection="1">
      <alignment wrapText="1" shrinkToFit="1"/>
      <protection/>
    </xf>
    <xf numFmtId="0" fontId="47" fillId="0" borderId="20" xfId="0" applyFont="1" applyFill="1" applyBorder="1" applyAlignment="1">
      <alignment horizontal="justify" wrapText="1" shrinkToFit="1"/>
    </xf>
    <xf numFmtId="0" fontId="11" fillId="0" borderId="0" xfId="0" applyFont="1" applyFill="1" applyAlignment="1">
      <alignment horizontal="justify" wrapText="1" shrinkToFit="1"/>
    </xf>
    <xf numFmtId="0" fontId="14" fillId="0" borderId="10" xfId="0" applyFont="1" applyFill="1" applyBorder="1" applyAlignment="1">
      <alignment vertical="top" wrapText="1" shrinkToFit="1"/>
    </xf>
    <xf numFmtId="0" fontId="12" fillId="0" borderId="0" xfId="0" applyFont="1" applyFill="1" applyAlignment="1">
      <alignment horizontal="left" wrapText="1" shrinkToFit="1"/>
    </xf>
    <xf numFmtId="0" fontId="12" fillId="0" borderId="10" xfId="42" applyFont="1" applyFill="1" applyBorder="1" applyAlignment="1" applyProtection="1">
      <alignment horizontal="left" wrapText="1" shrinkToFit="1"/>
      <protection/>
    </xf>
    <xf numFmtId="0" fontId="12" fillId="0" borderId="10" xfId="58" applyFont="1" applyFill="1" applyBorder="1" applyAlignment="1">
      <alignment wrapText="1" shrinkToFit="1"/>
      <protection/>
    </xf>
    <xf numFmtId="0" fontId="12" fillId="0" borderId="10" xfId="42" applyFont="1" applyFill="1" applyBorder="1" applyAlignment="1" applyProtection="1">
      <alignment wrapText="1" shrinkToFit="1"/>
      <protection/>
    </xf>
    <xf numFmtId="0" fontId="12" fillId="0" borderId="10" xfId="0" applyNumberFormat="1" applyFont="1" applyFill="1" applyBorder="1" applyAlignment="1">
      <alignment vertical="center" wrapText="1" shrinkToFit="1"/>
    </xf>
    <xf numFmtId="0" fontId="16" fillId="0" borderId="10" xfId="54" applyFont="1" applyFill="1" applyBorder="1" applyAlignment="1">
      <alignment horizontal="justify" wrapText="1" shrinkToFit="1"/>
      <protection/>
    </xf>
    <xf numFmtId="0" fontId="12" fillId="0" borderId="10" xfId="59" applyNumberFormat="1" applyFont="1" applyFill="1" applyBorder="1" applyAlignment="1">
      <alignment wrapText="1" shrinkToFit="1"/>
      <protection/>
    </xf>
    <xf numFmtId="0" fontId="11" fillId="0" borderId="10" xfId="0" applyFont="1" applyFill="1" applyBorder="1" applyAlignment="1">
      <alignment horizontal="justify" vertical="top" wrapText="1" shrinkToFit="1"/>
    </xf>
    <xf numFmtId="0" fontId="11" fillId="0" borderId="10" xfId="0" applyFont="1" applyFill="1" applyBorder="1" applyAlignment="1">
      <alignment horizontal="justify" wrapText="1" shrinkToFit="1"/>
    </xf>
    <xf numFmtId="49" fontId="11" fillId="0" borderId="10" xfId="0" applyNumberFormat="1" applyFont="1" applyFill="1" applyBorder="1" applyAlignment="1">
      <alignment wrapText="1" shrinkToFit="1"/>
    </xf>
    <xf numFmtId="49" fontId="13" fillId="0" borderId="10" xfId="0" applyNumberFormat="1" applyFont="1" applyFill="1" applyBorder="1" applyAlignment="1">
      <alignment horizontal="left" wrapText="1" shrinkToFit="1"/>
    </xf>
    <xf numFmtId="49" fontId="13" fillId="0" borderId="10" xfId="0" applyNumberFormat="1" applyFont="1" applyFill="1" applyBorder="1" applyAlignment="1">
      <alignment vertical="top" wrapText="1" shrinkToFit="1"/>
    </xf>
    <xf numFmtId="0" fontId="14" fillId="0" borderId="10" xfId="0" applyFont="1" applyFill="1" applyBorder="1" applyAlignment="1">
      <alignment horizontal="left" wrapText="1" shrinkToFit="1"/>
    </xf>
    <xf numFmtId="0" fontId="12" fillId="0" borderId="10" xfId="57" applyFont="1" applyFill="1" applyBorder="1" applyAlignment="1">
      <alignment horizontal="justify" wrapText="1" shrinkToFit="1"/>
      <protection/>
    </xf>
    <xf numFmtId="49" fontId="14" fillId="0" borderId="14" xfId="0" applyNumberFormat="1" applyFont="1" applyFill="1" applyBorder="1" applyAlignment="1">
      <alignment vertical="center" wrapText="1" shrinkToFit="1"/>
    </xf>
    <xf numFmtId="49" fontId="14" fillId="0" borderId="16" xfId="0" applyNumberFormat="1" applyFont="1" applyFill="1" applyBorder="1" applyAlignment="1">
      <alignment vertical="center" wrapText="1" shrinkToFit="1"/>
    </xf>
    <xf numFmtId="49" fontId="56" fillId="0" borderId="0" xfId="0" applyNumberFormat="1" applyFont="1" applyFill="1" applyAlignment="1">
      <alignment wrapText="1" shrinkToFit="1"/>
    </xf>
    <xf numFmtId="49" fontId="12" fillId="0" borderId="15" xfId="0" applyNumberFormat="1" applyFont="1" applyFill="1" applyBorder="1" applyAlignment="1">
      <alignment vertical="center" wrapText="1" shrinkToFit="1"/>
    </xf>
    <xf numFmtId="171" fontId="12" fillId="0" borderId="15" xfId="0" applyNumberFormat="1" applyFont="1" applyFill="1" applyBorder="1" applyAlignment="1">
      <alignment vertical="center" wrapText="1" shrinkToFit="1"/>
    </xf>
    <xf numFmtId="49" fontId="22" fillId="0" borderId="10" xfId="0" applyNumberFormat="1" applyFont="1" applyFill="1" applyBorder="1" applyAlignment="1">
      <alignment wrapText="1" shrinkToFit="1"/>
    </xf>
    <xf numFmtId="49" fontId="22" fillId="0" borderId="10" xfId="0" applyNumberFormat="1" applyFont="1" applyFill="1" applyBorder="1" applyAlignment="1">
      <alignment vertical="center" wrapText="1" shrinkToFit="1"/>
    </xf>
    <xf numFmtId="171" fontId="22" fillId="0" borderId="10" xfId="0" applyNumberFormat="1" applyFont="1" applyFill="1" applyBorder="1" applyAlignment="1">
      <alignment vertical="center" wrapText="1" shrinkToFit="1"/>
    </xf>
    <xf numFmtId="49" fontId="16" fillId="0" borderId="10" xfId="0" applyNumberFormat="1" applyFont="1" applyFill="1" applyBorder="1" applyAlignment="1">
      <alignment vertical="top" wrapText="1" shrinkToFit="1"/>
    </xf>
    <xf numFmtId="0" fontId="47" fillId="0" borderId="0" xfId="0" applyFont="1" applyFill="1" applyAlignment="1">
      <alignment wrapText="1" shrinkToFit="1"/>
    </xf>
    <xf numFmtId="49" fontId="52" fillId="0" borderId="0" xfId="0" applyNumberFormat="1" applyFont="1" applyFill="1" applyAlignment="1">
      <alignment wrapText="1" shrinkToFit="1"/>
    </xf>
    <xf numFmtId="168" fontId="14" fillId="0" borderId="10" xfId="0" applyNumberFormat="1" applyFont="1" applyFill="1" applyBorder="1" applyAlignment="1">
      <alignment vertical="center" wrapText="1" shrinkToFit="1"/>
    </xf>
    <xf numFmtId="49" fontId="12" fillId="0" borderId="10" xfId="56" applyNumberFormat="1" applyFont="1" applyFill="1" applyBorder="1" applyAlignment="1">
      <alignment wrapText="1" shrinkToFit="1"/>
      <protection/>
    </xf>
    <xf numFmtId="0" fontId="47" fillId="0" borderId="10" xfId="59" applyFont="1" applyFill="1" applyBorder="1" applyAlignment="1">
      <alignment wrapText="1" shrinkToFit="1"/>
      <protection/>
    </xf>
    <xf numFmtId="49" fontId="47" fillId="0" borderId="10" xfId="0" applyNumberFormat="1" applyFont="1" applyFill="1" applyBorder="1" applyAlignment="1">
      <alignment vertical="top" wrapText="1" shrinkToFit="1"/>
    </xf>
    <xf numFmtId="0" fontId="12" fillId="0" borderId="10" xfId="59" applyFont="1" applyFill="1" applyBorder="1" applyAlignment="1">
      <alignment horizontal="left" wrapText="1" shrinkToFit="1"/>
      <protection/>
    </xf>
    <xf numFmtId="0" fontId="56" fillId="0" borderId="0" xfId="0" applyFont="1" applyFill="1" applyAlignment="1">
      <alignment horizontal="justify" wrapText="1" shrinkToFit="1"/>
    </xf>
    <xf numFmtId="49" fontId="49" fillId="0" borderId="10" xfId="0" applyNumberFormat="1" applyFont="1" applyFill="1" applyBorder="1" applyAlignment="1">
      <alignment vertical="center" wrapText="1" shrinkToFit="1"/>
    </xf>
    <xf numFmtId="0" fontId="14" fillId="0" borderId="10" xfId="59" applyFont="1" applyFill="1" applyBorder="1" applyAlignment="1">
      <alignment wrapText="1" shrinkToFit="1"/>
      <protection/>
    </xf>
    <xf numFmtId="0" fontId="16" fillId="0" borderId="10" xfId="59" applyFont="1" applyFill="1" applyBorder="1" applyAlignment="1">
      <alignment horizontal="left" wrapText="1" shrinkToFit="1"/>
      <protection/>
    </xf>
    <xf numFmtId="49" fontId="16" fillId="0" borderId="10" xfId="59" applyNumberFormat="1" applyFont="1" applyFill="1" applyBorder="1" applyAlignment="1">
      <alignment horizontal="left" wrapText="1" shrinkToFit="1"/>
      <protection/>
    </xf>
    <xf numFmtId="171" fontId="16" fillId="0" borderId="10" xfId="0" applyNumberFormat="1" applyFont="1" applyFill="1" applyBorder="1" applyAlignment="1">
      <alignment horizontal="left" vertical="center" wrapText="1" shrinkToFit="1"/>
    </xf>
    <xf numFmtId="49" fontId="16" fillId="0" borderId="14" xfId="0" applyNumberFormat="1" applyFont="1" applyFill="1" applyBorder="1" applyAlignment="1">
      <alignment vertical="center" wrapText="1" shrinkToFit="1"/>
    </xf>
    <xf numFmtId="49" fontId="16" fillId="0" borderId="12" xfId="0" applyNumberFormat="1" applyFont="1" applyFill="1" applyBorder="1" applyAlignment="1">
      <alignment vertical="center" wrapText="1" shrinkToFit="1"/>
    </xf>
    <xf numFmtId="171" fontId="16" fillId="0" borderId="21" xfId="0" applyNumberFormat="1" applyFont="1" applyFill="1" applyBorder="1" applyAlignment="1">
      <alignment vertical="center" wrapText="1" shrinkToFit="1"/>
    </xf>
    <xf numFmtId="49" fontId="16" fillId="0" borderId="16" xfId="0" applyNumberFormat="1" applyFont="1" applyFill="1" applyBorder="1" applyAlignment="1">
      <alignment vertical="center" wrapText="1" shrinkToFit="1"/>
    </xf>
    <xf numFmtId="171" fontId="16" fillId="0" borderId="17" xfId="0" applyNumberFormat="1" applyFont="1" applyFill="1" applyBorder="1" applyAlignment="1">
      <alignment vertical="center" wrapText="1" shrinkToFit="1"/>
    </xf>
    <xf numFmtId="171" fontId="16" fillId="0" borderId="12" xfId="0" applyNumberFormat="1" applyFont="1" applyFill="1" applyBorder="1" applyAlignment="1">
      <alignment vertical="center" wrapText="1" shrinkToFit="1"/>
    </xf>
    <xf numFmtId="0" fontId="12" fillId="0" borderId="10" xfId="56" applyFont="1" applyFill="1" applyBorder="1" applyAlignment="1">
      <alignment vertical="top" wrapText="1" shrinkToFit="1"/>
      <protection/>
    </xf>
    <xf numFmtId="0" fontId="56" fillId="0" borderId="0" xfId="0" applyFont="1" applyFill="1" applyAlignment="1">
      <alignment wrapText="1" shrinkToFit="1"/>
    </xf>
    <xf numFmtId="49" fontId="16" fillId="0" borderId="10" xfId="0" applyNumberFormat="1" applyFont="1" applyFill="1" applyBorder="1" applyAlignment="1">
      <alignment horizontal="left" wrapText="1" shrinkToFit="1"/>
    </xf>
    <xf numFmtId="168" fontId="12" fillId="0" borderId="10" xfId="0" applyNumberFormat="1" applyFont="1" applyFill="1" applyBorder="1" applyAlignment="1">
      <alignment vertical="center" wrapText="1" shrinkToFit="1"/>
    </xf>
    <xf numFmtId="171" fontId="4" fillId="0" borderId="10" xfId="0" applyNumberFormat="1" applyFont="1" applyBorder="1" applyAlignment="1">
      <alignment horizontal="center"/>
    </xf>
    <xf numFmtId="0" fontId="52" fillId="0" borderId="10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wrapText="1"/>
    </xf>
    <xf numFmtId="0" fontId="4" fillId="0" borderId="0" xfId="0" applyFont="1" applyAlignment="1">
      <alignment wrapText="1"/>
    </xf>
    <xf numFmtId="0" fontId="68" fillId="0" borderId="10" xfId="0" applyFont="1" applyBorder="1" applyAlignment="1">
      <alignment horizontal="justify"/>
    </xf>
    <xf numFmtId="49" fontId="58" fillId="0" borderId="10" xfId="0" applyNumberFormat="1" applyFont="1" applyFill="1" applyBorder="1" applyAlignment="1">
      <alignment vertical="center" wrapText="1"/>
    </xf>
    <xf numFmtId="171" fontId="58" fillId="0" borderId="10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vertical="center" wrapText="1"/>
    </xf>
    <xf numFmtId="49" fontId="2" fillId="0" borderId="0" xfId="53" applyNumberFormat="1" applyFont="1" applyFill="1" applyBorder="1" applyAlignment="1">
      <alignment horizontal="center"/>
      <protection/>
    </xf>
    <xf numFmtId="0" fontId="2" fillId="0" borderId="0" xfId="53" applyFont="1" applyFill="1" applyBorder="1" applyAlignment="1">
      <alignment wrapText="1"/>
      <protection/>
    </xf>
    <xf numFmtId="49" fontId="4" fillId="0" borderId="0" xfId="53" applyNumberFormat="1" applyFont="1" applyFill="1" applyBorder="1" applyAlignment="1">
      <alignment/>
      <protection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56" fillId="0" borderId="10" xfId="0" applyFont="1" applyBorder="1" applyAlignment="1">
      <alignment horizontal="justify"/>
    </xf>
    <xf numFmtId="49" fontId="59" fillId="0" borderId="10" xfId="0" applyNumberFormat="1" applyFont="1" applyFill="1" applyBorder="1" applyAlignment="1">
      <alignment vertical="center" wrapText="1"/>
    </xf>
    <xf numFmtId="171" fontId="12" fillId="26" borderId="10" xfId="0" applyNumberFormat="1" applyFont="1" applyFill="1" applyBorder="1" applyAlignment="1">
      <alignment vertical="center" wrapText="1" shrinkToFit="1"/>
    </xf>
    <xf numFmtId="171" fontId="12" fillId="26" borderId="10" xfId="0" applyNumberFormat="1" applyFont="1" applyFill="1" applyBorder="1" applyAlignment="1">
      <alignment wrapText="1" shrinkToFit="1"/>
    </xf>
    <xf numFmtId="171" fontId="14" fillId="26" borderId="10" xfId="0" applyNumberFormat="1" applyFont="1" applyFill="1" applyBorder="1" applyAlignment="1">
      <alignment vertical="center" wrapText="1" shrinkToFit="1"/>
    </xf>
    <xf numFmtId="171" fontId="16" fillId="26" borderId="10" xfId="0" applyNumberFormat="1" applyFont="1" applyFill="1" applyBorder="1" applyAlignment="1">
      <alignment vertical="center" wrapText="1" shrinkToFit="1"/>
    </xf>
    <xf numFmtId="171" fontId="13" fillId="26" borderId="10" xfId="0" applyNumberFormat="1" applyFont="1" applyFill="1" applyBorder="1" applyAlignment="1">
      <alignment vertical="center" wrapText="1" shrinkToFit="1"/>
    </xf>
    <xf numFmtId="171" fontId="21" fillId="26" borderId="10" xfId="0" applyNumberFormat="1" applyFont="1" applyFill="1" applyBorder="1" applyAlignment="1">
      <alignment wrapText="1" shrinkToFit="1"/>
    </xf>
    <xf numFmtId="171" fontId="25" fillId="26" borderId="10" xfId="0" applyNumberFormat="1" applyFont="1" applyFill="1" applyBorder="1" applyAlignment="1">
      <alignment wrapText="1" shrinkToFit="1"/>
    </xf>
    <xf numFmtId="171" fontId="24" fillId="26" borderId="10" xfId="0" applyNumberFormat="1" applyFont="1" applyFill="1" applyBorder="1" applyAlignment="1">
      <alignment wrapText="1" shrinkToFit="1"/>
    </xf>
    <xf numFmtId="171" fontId="29" fillId="26" borderId="10" xfId="0" applyNumberFormat="1" applyFont="1" applyFill="1" applyBorder="1" applyAlignment="1">
      <alignment wrapText="1" shrinkToFit="1"/>
    </xf>
    <xf numFmtId="171" fontId="38" fillId="26" borderId="10" xfId="0" applyNumberFormat="1" applyFont="1" applyFill="1" applyBorder="1" applyAlignment="1">
      <alignment vertical="center" wrapText="1" shrinkToFit="1"/>
    </xf>
    <xf numFmtId="171" fontId="12" fillId="25" borderId="0" xfId="0" applyNumberFormat="1" applyFont="1" applyFill="1" applyBorder="1" applyAlignment="1">
      <alignment vertical="center" wrapText="1"/>
    </xf>
    <xf numFmtId="0" fontId="14" fillId="0" borderId="10" xfId="56" applyFont="1" applyFill="1" applyBorder="1" applyAlignment="1">
      <alignment vertical="top" wrapText="1"/>
      <protection/>
    </xf>
    <xf numFmtId="0" fontId="52" fillId="0" borderId="10" xfId="0" applyFont="1" applyFill="1" applyBorder="1" applyAlignment="1">
      <alignment horizontal="left" wrapText="1"/>
    </xf>
    <xf numFmtId="0" fontId="1" fillId="0" borderId="0" xfId="0" applyFont="1" applyFill="1" applyAlignment="1">
      <alignment/>
    </xf>
    <xf numFmtId="0" fontId="52" fillId="0" borderId="10" xfId="0" applyFont="1" applyFill="1" applyBorder="1" applyAlignment="1">
      <alignment vertical="top" wrapText="1"/>
    </xf>
    <xf numFmtId="0" fontId="56" fillId="0" borderId="10" xfId="0" applyFont="1" applyBorder="1" applyAlignment="1">
      <alignment wrapText="1"/>
    </xf>
    <xf numFmtId="0" fontId="80" fillId="0" borderId="0" xfId="0" applyFont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171" fontId="12" fillId="25" borderId="10" xfId="0" applyNumberFormat="1" applyFont="1" applyFill="1" applyBorder="1" applyAlignment="1">
      <alignment vertical="center" wrapText="1"/>
    </xf>
    <xf numFmtId="171" fontId="16" fillId="25" borderId="10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justify"/>
    </xf>
    <xf numFmtId="49" fontId="12" fillId="25" borderId="10" xfId="0" applyNumberFormat="1" applyFont="1" applyFill="1" applyBorder="1" applyAlignment="1">
      <alignment vertical="center" wrapText="1"/>
    </xf>
    <xf numFmtId="171" fontId="21" fillId="25" borderId="10" xfId="0" applyNumberFormat="1" applyFont="1" applyFill="1" applyBorder="1" applyAlignment="1">
      <alignment/>
    </xf>
    <xf numFmtId="172" fontId="15" fillId="25" borderId="10" xfId="0" applyNumberFormat="1" applyFont="1" applyFill="1" applyBorder="1" applyAlignment="1">
      <alignment horizontal="center" vertical="center" wrapText="1"/>
    </xf>
    <xf numFmtId="0" fontId="31" fillId="0" borderId="18" xfId="0" applyFont="1" applyBorder="1" applyAlignment="1">
      <alignment/>
    </xf>
    <xf numFmtId="0" fontId="36" fillId="0" borderId="18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172" fontId="3" fillId="0" borderId="15" xfId="0" applyNumberFormat="1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60" fillId="0" borderId="2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49" fontId="4" fillId="0" borderId="15" xfId="53" applyNumberFormat="1" applyFont="1" applyBorder="1" applyAlignment="1">
      <alignment horizontal="left" vertical="center" wrapText="1"/>
      <protection/>
    </xf>
    <xf numFmtId="0" fontId="2" fillId="0" borderId="26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49" fontId="27" fillId="0" borderId="24" xfId="53" applyNumberFormat="1" applyFont="1" applyBorder="1" applyAlignment="1">
      <alignment horizontal="center" vertical="center" wrapText="1"/>
      <protection/>
    </xf>
    <xf numFmtId="0" fontId="0" fillId="0" borderId="25" xfId="53" applyFont="1" applyBorder="1" applyAlignment="1">
      <alignment horizontal="center" vertical="center" wrapText="1"/>
      <protection/>
    </xf>
    <xf numFmtId="172" fontId="4" fillId="0" borderId="15" xfId="53" applyNumberFormat="1" applyFont="1" applyFill="1" applyBorder="1" applyAlignment="1">
      <alignment horizontal="right" vertical="center" wrapText="1"/>
      <protection/>
    </xf>
    <xf numFmtId="0" fontId="9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171" fontId="9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justify"/>
    </xf>
    <xf numFmtId="0" fontId="2" fillId="0" borderId="15" xfId="0" applyFont="1" applyBorder="1" applyAlignment="1">
      <alignment horizontal="left" wrapText="1"/>
    </xf>
    <xf numFmtId="172" fontId="15" fillId="0" borderId="15" xfId="0" applyNumberFormat="1" applyFont="1" applyBorder="1" applyAlignment="1">
      <alignment horizontal="center" vertical="center" wrapText="1"/>
    </xf>
    <xf numFmtId="0" fontId="12" fillId="25" borderId="10" xfId="59" applyFont="1" applyFill="1" applyBorder="1" applyAlignment="1">
      <alignment wrapText="1"/>
      <protection/>
    </xf>
    <xf numFmtId="49" fontId="13" fillId="25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49" fontId="13" fillId="0" borderId="10" xfId="66" applyNumberFormat="1" applyFont="1" applyFill="1" applyBorder="1" applyAlignment="1">
      <alignment horizontal="left" wrapText="1"/>
      <protection/>
    </xf>
    <xf numFmtId="0" fontId="58" fillId="0" borderId="10" xfId="42" applyFont="1" applyBorder="1" applyAlignment="1" applyProtection="1">
      <alignment horizontal="left" wrapText="1"/>
      <protection/>
    </xf>
    <xf numFmtId="0" fontId="11" fillId="0" borderId="10" xfId="0" applyFont="1" applyBorder="1" applyAlignment="1">
      <alignment horizontal="left" wrapText="1"/>
    </xf>
    <xf numFmtId="0" fontId="52" fillId="0" borderId="10" xfId="0" applyFont="1" applyBorder="1" applyAlignment="1">
      <alignment/>
    </xf>
    <xf numFmtId="0" fontId="11" fillId="0" borderId="10" xfId="0" applyFont="1" applyBorder="1" applyAlignment="1">
      <alignment horizontal="justify"/>
    </xf>
    <xf numFmtId="0" fontId="13" fillId="0" borderId="10" xfId="42" applyFont="1" applyBorder="1" applyAlignment="1" applyProtection="1">
      <alignment horizontal="left" wrapText="1"/>
      <protection/>
    </xf>
    <xf numFmtId="0" fontId="11" fillId="0" borderId="10" xfId="0" applyFont="1" applyBorder="1" applyAlignment="1">
      <alignment wrapText="1"/>
    </xf>
    <xf numFmtId="0" fontId="52" fillId="0" borderId="10" xfId="0" applyFont="1" applyBorder="1" applyAlignment="1">
      <alignment horizontal="justify"/>
    </xf>
    <xf numFmtId="49" fontId="13" fillId="0" borderId="10" xfId="42" applyNumberFormat="1" applyFont="1" applyBorder="1" applyAlignment="1" applyProtection="1">
      <alignment horizontal="left" wrapText="1"/>
      <protection/>
    </xf>
    <xf numFmtId="0" fontId="55" fillId="0" borderId="10" xfId="0" applyFont="1" applyBorder="1" applyAlignment="1">
      <alignment/>
    </xf>
    <xf numFmtId="0" fontId="12" fillId="0" borderId="10" xfId="42" applyFont="1" applyBorder="1" applyAlignment="1" applyProtection="1">
      <alignment horizontal="justify"/>
      <protection/>
    </xf>
    <xf numFmtId="0" fontId="11" fillId="0" borderId="10" xfId="0" applyFont="1" applyBorder="1" applyAlignment="1">
      <alignment/>
    </xf>
    <xf numFmtId="0" fontId="67" fillId="0" borderId="10" xfId="0" applyFont="1" applyBorder="1" applyAlignment="1">
      <alignment horizontal="left" wrapText="1"/>
    </xf>
    <xf numFmtId="0" fontId="68" fillId="0" borderId="10" xfId="0" applyFont="1" applyBorder="1" applyAlignment="1">
      <alignment horizontal="left"/>
    </xf>
    <xf numFmtId="0" fontId="14" fillId="25" borderId="10" xfId="56" applyFont="1" applyFill="1" applyBorder="1" applyAlignment="1">
      <alignment vertical="top" wrapText="1"/>
      <protection/>
    </xf>
    <xf numFmtId="0" fontId="3" fillId="0" borderId="10" xfId="0" applyFont="1" applyBorder="1" applyAlignment="1">
      <alignment horizontal="justify"/>
    </xf>
    <xf numFmtId="49" fontId="14" fillId="25" borderId="10" xfId="0" applyNumberFormat="1" applyFont="1" applyFill="1" applyBorder="1" applyAlignment="1">
      <alignment vertical="center" wrapText="1"/>
    </xf>
    <xf numFmtId="49" fontId="13" fillId="25" borderId="10" xfId="0" applyNumberFormat="1" applyFont="1" applyFill="1" applyBorder="1" applyAlignment="1">
      <alignment vertical="center" wrapText="1"/>
    </xf>
    <xf numFmtId="171" fontId="1" fillId="0" borderId="10" xfId="0" applyNumberFormat="1" applyFont="1" applyFill="1" applyBorder="1" applyAlignment="1">
      <alignment horizontal="center"/>
    </xf>
    <xf numFmtId="171" fontId="4" fillId="0" borderId="10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171" fontId="49" fillId="0" borderId="10" xfId="0" applyNumberFormat="1" applyFont="1" applyFill="1" applyBorder="1" applyAlignment="1">
      <alignment vertical="center" wrapText="1"/>
    </xf>
    <xf numFmtId="171" fontId="81" fillId="0" borderId="10" xfId="0" applyNumberFormat="1" applyFont="1" applyFill="1" applyBorder="1" applyAlignment="1">
      <alignment/>
    </xf>
    <xf numFmtId="0" fontId="23" fillId="0" borderId="0" xfId="0" applyFont="1" applyAlignment="1">
      <alignment/>
    </xf>
    <xf numFmtId="49" fontId="16" fillId="0" borderId="10" xfId="42" applyNumberFormat="1" applyFont="1" applyBorder="1" applyAlignment="1" applyProtection="1">
      <alignment horizontal="left" wrapText="1"/>
      <protection/>
    </xf>
    <xf numFmtId="49" fontId="55" fillId="0" borderId="10" xfId="0" applyNumberFormat="1" applyFont="1" applyFill="1" applyBorder="1" applyAlignment="1">
      <alignment wrapText="1"/>
    </xf>
    <xf numFmtId="0" fontId="8" fillId="0" borderId="13" xfId="0" applyNumberFormat="1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0" fontId="28" fillId="0" borderId="27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60" fillId="0" borderId="29" xfId="0" applyFont="1" applyFill="1" applyBorder="1" applyAlignment="1">
      <alignment horizontal="center"/>
    </xf>
    <xf numFmtId="0" fontId="14" fillId="0" borderId="10" xfId="0" applyFont="1" applyFill="1" applyBorder="1" applyAlignment="1">
      <alignment vertical="center" wrapText="1"/>
    </xf>
    <xf numFmtId="49" fontId="47" fillId="0" borderId="10" xfId="0" applyNumberFormat="1" applyFont="1" applyFill="1" applyBorder="1" applyAlignment="1">
      <alignment horizontal="left" wrapText="1"/>
    </xf>
    <xf numFmtId="49" fontId="12" fillId="0" borderId="10" xfId="42" applyNumberFormat="1" applyFont="1" applyBorder="1" applyAlignment="1" applyProtection="1">
      <alignment wrapText="1"/>
      <protection/>
    </xf>
    <xf numFmtId="0" fontId="14" fillId="0" borderId="10" xfId="42" applyFont="1" applyBorder="1" applyAlignment="1" applyProtection="1">
      <alignment horizontal="left" wrapText="1"/>
      <protection/>
    </xf>
    <xf numFmtId="0" fontId="4" fillId="0" borderId="10" xfId="0" applyFont="1" applyBorder="1" applyAlignment="1">
      <alignment wrapText="1"/>
    </xf>
    <xf numFmtId="0" fontId="52" fillId="0" borderId="10" xfId="0" applyFont="1" applyFill="1" applyBorder="1" applyAlignment="1">
      <alignment horizontal="justify" wrapText="1"/>
    </xf>
    <xf numFmtId="0" fontId="13" fillId="25" borderId="10" xfId="0" applyFont="1" applyFill="1" applyBorder="1" applyAlignment="1">
      <alignment wrapText="1"/>
    </xf>
    <xf numFmtId="0" fontId="55" fillId="0" borderId="10" xfId="0" applyFont="1" applyFill="1" applyBorder="1" applyAlignment="1">
      <alignment wrapText="1"/>
    </xf>
    <xf numFmtId="49" fontId="56" fillId="0" borderId="10" xfId="0" applyNumberFormat="1" applyFont="1" applyFill="1" applyBorder="1" applyAlignment="1">
      <alignment wrapText="1"/>
    </xf>
    <xf numFmtId="49" fontId="52" fillId="0" borderId="10" xfId="0" applyNumberFormat="1" applyFont="1" applyFill="1" applyBorder="1" applyAlignment="1">
      <alignment wrapText="1"/>
    </xf>
    <xf numFmtId="0" fontId="56" fillId="0" borderId="10" xfId="0" applyFont="1" applyFill="1" applyBorder="1" applyAlignment="1">
      <alignment horizontal="justify"/>
    </xf>
    <xf numFmtId="0" fontId="65" fillId="0" borderId="27" xfId="0" applyFont="1" applyBorder="1" applyAlignment="1">
      <alignment horizontal="center" vertical="center" wrapText="1"/>
    </xf>
    <xf numFmtId="0" fontId="65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/>
    </xf>
    <xf numFmtId="171" fontId="14" fillId="25" borderId="10" xfId="0" applyNumberFormat="1" applyFont="1" applyFill="1" applyBorder="1" applyAlignment="1">
      <alignment vertical="center" wrapText="1"/>
    </xf>
    <xf numFmtId="171" fontId="22" fillId="25" borderId="10" xfId="0" applyNumberFormat="1" applyFont="1" applyFill="1" applyBorder="1" applyAlignment="1">
      <alignment vertical="center" wrapText="1"/>
    </xf>
    <xf numFmtId="0" fontId="32" fillId="0" borderId="10" xfId="0" applyFont="1" applyFill="1" applyBorder="1" applyAlignment="1">
      <alignment vertical="center" wrapText="1"/>
    </xf>
    <xf numFmtId="0" fontId="11" fillId="0" borderId="0" xfId="0" applyFont="1" applyAlignment="1">
      <alignment horizontal="justify"/>
    </xf>
    <xf numFmtId="0" fontId="15" fillId="26" borderId="10" xfId="0" applyFont="1" applyFill="1" applyBorder="1" applyAlignment="1">
      <alignment vertical="center" wrapText="1"/>
    </xf>
    <xf numFmtId="0" fontId="12" fillId="26" borderId="10" xfId="0" applyFont="1" applyFill="1" applyBorder="1" applyAlignment="1">
      <alignment vertical="center" wrapText="1"/>
    </xf>
    <xf numFmtId="0" fontId="15" fillId="26" borderId="10" xfId="0" applyFont="1" applyFill="1" applyBorder="1" applyAlignment="1">
      <alignment horizontal="center" vertical="center" wrapText="1"/>
    </xf>
    <xf numFmtId="172" fontId="15" fillId="26" borderId="10" xfId="0" applyNumberFormat="1" applyFont="1" applyFill="1" applyBorder="1" applyAlignment="1">
      <alignment horizontal="center" vertical="center" wrapText="1"/>
    </xf>
    <xf numFmtId="171" fontId="21" fillId="26" borderId="10" xfId="0" applyNumberFormat="1" applyFont="1" applyFill="1" applyBorder="1" applyAlignment="1">
      <alignment/>
    </xf>
    <xf numFmtId="171" fontId="21" fillId="0" borderId="0" xfId="0" applyNumberFormat="1" applyFont="1" applyFill="1" applyBorder="1" applyAlignment="1">
      <alignment/>
    </xf>
    <xf numFmtId="49" fontId="12" fillId="0" borderId="12" xfId="0" applyNumberFormat="1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vertical="center" wrapText="1"/>
    </xf>
    <xf numFmtId="171" fontId="81" fillId="26" borderId="10" xfId="0" applyNumberFormat="1" applyFont="1" applyFill="1" applyBorder="1" applyAlignment="1">
      <alignment/>
    </xf>
    <xf numFmtId="0" fontId="15" fillId="25" borderId="10" xfId="0" applyFont="1" applyFill="1" applyBorder="1" applyAlignment="1">
      <alignment vertical="center" wrapText="1"/>
    </xf>
    <xf numFmtId="0" fontId="12" fillId="25" borderId="10" xfId="0" applyFont="1" applyFill="1" applyBorder="1" applyAlignment="1">
      <alignment vertical="center" wrapText="1"/>
    </xf>
    <xf numFmtId="0" fontId="15" fillId="25" borderId="10" xfId="0" applyFont="1" applyFill="1" applyBorder="1" applyAlignment="1">
      <alignment horizontal="center" vertical="center" wrapText="1"/>
    </xf>
    <xf numFmtId="0" fontId="12" fillId="25" borderId="0" xfId="0" applyFont="1" applyFill="1" applyAlignment="1">
      <alignment vertical="center" wrapText="1"/>
    </xf>
    <xf numFmtId="0" fontId="82" fillId="0" borderId="0" xfId="0" applyFont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172" fontId="15" fillId="0" borderId="12" xfId="0" applyNumberFormat="1" applyFont="1" applyBorder="1" applyAlignment="1">
      <alignment horizontal="center" vertical="center" wrapText="1"/>
    </xf>
    <xf numFmtId="172" fontId="15" fillId="0" borderId="15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 wrapText="1"/>
    </xf>
    <xf numFmtId="0" fontId="28" fillId="0" borderId="0" xfId="0" applyFont="1" applyFill="1" applyAlignment="1">
      <alignment horizontal="center" vertical="center" wrapText="1"/>
    </xf>
    <xf numFmtId="0" fontId="61" fillId="0" borderId="34" xfId="0" applyFont="1" applyBorder="1" applyAlignment="1">
      <alignment horizontal="right" vertical="center" wrapText="1"/>
    </xf>
    <xf numFmtId="0" fontId="15" fillId="0" borderId="10" xfId="0" applyFont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172" fontId="15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1" fillId="25" borderId="11" xfId="0" applyFont="1" applyFill="1" applyBorder="1" applyAlignment="1">
      <alignment horizontal="center"/>
    </xf>
    <xf numFmtId="0" fontId="31" fillId="25" borderId="0" xfId="0" applyFont="1" applyFill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7" fillId="0" borderId="37" xfId="0" applyFont="1" applyFill="1" applyBorder="1" applyAlignment="1">
      <alignment horizontal="center" vertical="center" wrapText="1"/>
    </xf>
    <xf numFmtId="0" fontId="57" fillId="0" borderId="38" xfId="0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center"/>
    </xf>
    <xf numFmtId="0" fontId="31" fillId="25" borderId="13" xfId="0" applyFont="1" applyFill="1" applyBorder="1" applyAlignment="1">
      <alignment horizontal="center"/>
    </xf>
    <xf numFmtId="0" fontId="31" fillId="25" borderId="18" xfId="0" applyFont="1" applyFill="1" applyBorder="1" applyAlignment="1">
      <alignment horizontal="center"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left" wrapText="1"/>
    </xf>
    <xf numFmtId="0" fontId="57" fillId="0" borderId="39" xfId="0" applyFont="1" applyFill="1" applyBorder="1" applyAlignment="1">
      <alignment horizontal="center"/>
    </xf>
    <xf numFmtId="0" fontId="57" fillId="0" borderId="40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0" xfId="59" applyFont="1" applyFill="1" applyAlignment="1">
      <alignment horizontal="center" vertical="center" wrapText="1"/>
      <protection/>
    </xf>
    <xf numFmtId="0" fontId="61" fillId="0" borderId="0" xfId="0" applyFont="1" applyBorder="1" applyAlignment="1">
      <alignment horizontal="right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 horizontal="left" wrapText="1"/>
    </xf>
    <xf numFmtId="0" fontId="15" fillId="0" borderId="10" xfId="59" applyFont="1" applyFill="1" applyBorder="1" applyAlignment="1">
      <alignment horizontal="center" vertical="center" wrapText="1"/>
      <protection/>
    </xf>
    <xf numFmtId="0" fontId="15" fillId="0" borderId="12" xfId="59" applyFont="1" applyFill="1" applyBorder="1" applyAlignment="1">
      <alignment horizontal="center" vertical="center" wrapText="1"/>
      <protection/>
    </xf>
    <xf numFmtId="0" fontId="34" fillId="0" borderId="37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right"/>
    </xf>
    <xf numFmtId="0" fontId="33" fillId="0" borderId="10" xfId="0" applyFont="1" applyBorder="1" applyAlignment="1">
      <alignment horizontal="center"/>
    </xf>
    <xf numFmtId="171" fontId="13" fillId="0" borderId="12" xfId="0" applyNumberFormat="1" applyFont="1" applyFill="1" applyBorder="1" applyAlignment="1">
      <alignment horizontal="center" vertical="center" wrapText="1"/>
    </xf>
    <xf numFmtId="171" fontId="13" fillId="0" borderId="15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  <xf numFmtId="0" fontId="3" fillId="0" borderId="0" xfId="59" applyFont="1" applyFill="1" applyAlignment="1">
      <alignment horizontal="center" vertical="center" wrapText="1" shrinkToFit="1"/>
      <protection/>
    </xf>
    <xf numFmtId="0" fontId="4" fillId="0" borderId="13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68" fillId="0" borderId="13" xfId="0" applyFont="1" applyBorder="1" applyAlignment="1">
      <alignment horizontal="left"/>
    </xf>
    <xf numFmtId="0" fontId="68" fillId="0" borderId="41" xfId="0" applyFont="1" applyBorder="1" applyAlignment="1">
      <alignment horizontal="left"/>
    </xf>
    <xf numFmtId="0" fontId="68" fillId="0" borderId="18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едом. 2015" xfId="54"/>
    <cellStyle name="Обычный_доходы 2012" xfId="55"/>
    <cellStyle name="Обычный_Лист1" xfId="56"/>
    <cellStyle name="Обычный_функц.стр. 2014" xfId="57"/>
    <cellStyle name="Обычный_функц.стр. 2015" xfId="58"/>
    <cellStyle name="Обычный_функц.стр-ра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80"/>
      <rgbColor rgb="00F5F5F5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2628200322DA1BBA42282C9440EEF08E6CC43400635U6VAM" TargetMode="External" /><Relationship Id="rId2" Type="http://schemas.openxmlformats.org/officeDocument/2006/relationships/hyperlink" Target="consultantplus://offline/ref=C6EF3AE28B6C46D1117CBBA251A07B11C6C7C5768D62628200322DA1BBA42282C9440EEF08E6CC43400635U6VAM" TargetMode="External" /><Relationship Id="rId3" Type="http://schemas.openxmlformats.org/officeDocument/2006/relationships/hyperlink" Target="consultantplus://offline/ref=C6EF3AE28B6C46D1117CBBA251A07B11C6C7C5768D606C8B0E322DA1BBA42282C9440EEF08E6CC43400230U6VFM" TargetMode="External" /><Relationship Id="rId4" Type="http://schemas.openxmlformats.org/officeDocument/2006/relationships/hyperlink" Target="consultantplus://offline/ref=C6EF3AE28B6C46D1117CBBA251A07B11C6C7C5768D606C8B0E322DA1BBA42282C9440EEF08E6CC43400230U6VFM" TargetMode="External" /><Relationship Id="rId5" Type="http://schemas.openxmlformats.org/officeDocument/2006/relationships/hyperlink" Target="consultantplus://offline/ref=C6EF3AE28B6C46D1117CBBA251A07B11C6C7C5768D6761820E322DA1BBA42282C9440EEF08E6CC43400235U6VEM" TargetMode="External" /><Relationship Id="rId6" Type="http://schemas.openxmlformats.org/officeDocument/2006/relationships/hyperlink" Target="consultantplus://offline/ref=C6EF3AE28B6C46D1117CBBA251A07B11C6C7C5768D62628202322DA1BBA42282C9440EEF08E6CC43400231U6V1M" TargetMode="External" /><Relationship Id="rId7" Type="http://schemas.openxmlformats.org/officeDocument/2006/relationships/hyperlink" Target="consultantplus://offline/ref=C6EF3AE28B6C46D1117CBBA251A07B11C6C7C5768D606C8B0E322DA1BBA42282C9440EEF08E6CC43400230U6VFM" TargetMode="External" /><Relationship Id="rId8" Type="http://schemas.openxmlformats.org/officeDocument/2006/relationships/hyperlink" Target="consultantplus://offline/ref=9C8C6091F07A6736C14182A29006343D5BBD7494BF22787139B89C820162E1855B84266ADC28F806D5AC82M8c2N" TargetMode="External" /><Relationship Id="rId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06C8B0E322DA1BBA42282C9440EEF08E6CC43400230U6VFM" TargetMode="External" /><Relationship Id="rId2" Type="http://schemas.openxmlformats.org/officeDocument/2006/relationships/hyperlink" Target="consultantplus://offline/ref=C6EF3AE28B6C46D1117CBBA251A07B11C6C7C5768D606C8B0E322DA1BBA42282C9440EEF08E6CC43400230U6VFM" TargetMode="External" /><Relationship Id="rId3" Type="http://schemas.openxmlformats.org/officeDocument/2006/relationships/hyperlink" Target="consultantplus://offline/ref=C6EF3AE28B6C46D1117CBBA251A07B11C6C7C5768D606C8B0E322DA1BBA42282C9440EEF08E6CC43400230U6VFM" TargetMode="External" /><Relationship Id="rId4" Type="http://schemas.openxmlformats.org/officeDocument/2006/relationships/hyperlink" Target="consultantplus://offline/ref=C6EF3AE28B6C46D1117CBBA251A07B11C6C7C5768D606C8B0E322DA1BBA42282C9440EEF08E6CC43400230U6VFM" TargetMode="External" /><Relationship Id="rId5" Type="http://schemas.openxmlformats.org/officeDocument/2006/relationships/hyperlink" Target="consultantplus://offline/ref=C6EF3AE28B6C46D1117CBBA251A07B11C6C7C5768D6761820E322DA1BBA42282C9440EEF08E6CC43400635U6VAM" TargetMode="External" /><Relationship Id="rId6" Type="http://schemas.openxmlformats.org/officeDocument/2006/relationships/hyperlink" Target="consultantplus://offline/ref=C6EF3AE28B6C46D1117CBBA251A07B11C6C7C5768D6761820E322DA1BBA42282C9440EEF08E6CC43400235U6VEM" TargetMode="External" /><Relationship Id="rId7" Type="http://schemas.openxmlformats.org/officeDocument/2006/relationships/hyperlink" Target="consultantplus://offline/ref=C6EF3AE28B6C46D1117CBBA251A07B11C6C7C5768D62628202322DA1BBA42282C9440EEF08E6CC43400231U6V1M" TargetMode="External" /><Relationship Id="rId8" Type="http://schemas.openxmlformats.org/officeDocument/2006/relationships/hyperlink" Target="consultantplus://offline/ref=C6EF3AE28B6C46D1117CBBA251A07B11C6C7C5768D606C8B0E322DA1BBA42282C9440EEF08E6CC43400230U6VFM" TargetMode="External" /><Relationship Id="rId9" Type="http://schemas.openxmlformats.org/officeDocument/2006/relationships/hyperlink" Target="consultantplus://offline/ref=9C8C6091F07A6736C14182A29006343D5BBD7494BF22787139B89C820162E1855B84266ADC28F806D5AC82M8c2N" TargetMode="External" /><Relationship Id="rId10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06C8B0E322DA1BBA42282C9440EEF08E6CC43400230U6VFM" TargetMode="External" /><Relationship Id="rId2" Type="http://schemas.openxmlformats.org/officeDocument/2006/relationships/hyperlink" Target="consultantplus://offline/ref=C6EF3AE28B6C46D1117CBBA251A07B11C6C7C5768D62628200322DA1BBA42282C9440EEF08E6CC43400635U6VAM" TargetMode="External" /><Relationship Id="rId3" Type="http://schemas.openxmlformats.org/officeDocument/2006/relationships/hyperlink" Target="consultantplus://offline/ref=C6EF3AE28B6C46D1117CBBA251A07B11C6C7C5768D62628200322DA1BBA42282C9440EEF08E6CC43400635U6VAM" TargetMode="External" /><Relationship Id="rId4" Type="http://schemas.openxmlformats.org/officeDocument/2006/relationships/hyperlink" Target="consultantplus://offline/ref=C6EF3AE28B6C46D1117CBBA251A07B11C6C7C5768D606C8B0E322DA1BBA42282C9440EEF08E6CC43400230U6VFM" TargetMode="Externa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B4" sqref="B4:D4"/>
    </sheetView>
  </sheetViews>
  <sheetFormatPr defaultColWidth="9.140625" defaultRowHeight="15"/>
  <cols>
    <col min="1" max="1" width="25.7109375" style="0" customWidth="1"/>
    <col min="2" max="2" width="47.140625" style="0" customWidth="1"/>
    <col min="4" max="4" width="13.00390625" style="0" customWidth="1"/>
  </cols>
  <sheetData>
    <row r="1" spans="1:4" ht="15">
      <c r="A1" s="75" t="s">
        <v>1049</v>
      </c>
      <c r="B1" s="151"/>
      <c r="C1" s="151"/>
      <c r="D1" s="151"/>
    </row>
    <row r="2" spans="1:4" ht="15">
      <c r="A2" s="13"/>
      <c r="B2" s="555" t="s">
        <v>1103</v>
      </c>
      <c r="C2" s="555"/>
      <c r="D2" s="555"/>
    </row>
    <row r="3" spans="1:4" ht="15">
      <c r="A3" s="42"/>
      <c r="B3" s="555" t="s">
        <v>1004</v>
      </c>
      <c r="C3" s="555"/>
      <c r="D3" s="555"/>
    </row>
    <row r="4" spans="1:4" ht="24.75" customHeight="1">
      <c r="A4" s="13"/>
      <c r="B4" s="556" t="s">
        <v>133</v>
      </c>
      <c r="C4" s="556"/>
      <c r="D4" s="556"/>
    </row>
    <row r="5" spans="1:4" ht="30" customHeight="1" thickBot="1">
      <c r="A5" s="554" t="s">
        <v>11</v>
      </c>
      <c r="B5" s="554"/>
      <c r="C5" s="554"/>
      <c r="D5" s="554"/>
    </row>
    <row r="6" spans="1:4" ht="45.75" customHeight="1" thickBot="1">
      <c r="A6" s="454" t="s">
        <v>959</v>
      </c>
      <c r="B6" s="455" t="s">
        <v>138</v>
      </c>
      <c r="C6" s="456" t="s">
        <v>425</v>
      </c>
      <c r="D6" s="457" t="s">
        <v>139</v>
      </c>
    </row>
    <row r="7" spans="1:4" ht="31.5" customHeight="1">
      <c r="A7" s="452" t="s">
        <v>862</v>
      </c>
      <c r="B7" s="463" t="s">
        <v>863</v>
      </c>
      <c r="C7" s="453" t="s">
        <v>765</v>
      </c>
      <c r="D7" s="458">
        <f>D17+D8</f>
        <v>1000</v>
      </c>
    </row>
    <row r="8" spans="1:4" ht="34.5" customHeight="1">
      <c r="A8" s="71" t="s">
        <v>426</v>
      </c>
      <c r="B8" s="72" t="s">
        <v>18</v>
      </c>
      <c r="C8" s="73">
        <v>520</v>
      </c>
      <c r="D8" s="74">
        <f>D9</f>
        <v>-2000</v>
      </c>
    </row>
    <row r="9" spans="1:4" ht="32.25" customHeight="1">
      <c r="A9" s="71" t="s">
        <v>428</v>
      </c>
      <c r="B9" s="72" t="s">
        <v>427</v>
      </c>
      <c r="C9" s="73">
        <v>520</v>
      </c>
      <c r="D9" s="74">
        <f>D10</f>
        <v>-2000</v>
      </c>
    </row>
    <row r="10" spans="1:4" ht="27" customHeight="1">
      <c r="A10" s="71" t="s">
        <v>430</v>
      </c>
      <c r="B10" s="72" t="s">
        <v>429</v>
      </c>
      <c r="C10" s="73">
        <v>520</v>
      </c>
      <c r="D10" s="74">
        <f>D14+D11</f>
        <v>-2000</v>
      </c>
    </row>
    <row r="11" spans="1:4" ht="38.25" customHeight="1">
      <c r="A11" s="71" t="s">
        <v>432</v>
      </c>
      <c r="B11" s="72" t="s">
        <v>431</v>
      </c>
      <c r="C11" s="73">
        <v>520</v>
      </c>
      <c r="D11" s="74">
        <f>D12</f>
        <v>250</v>
      </c>
    </row>
    <row r="12" spans="1:4" ht="55.5" customHeight="1">
      <c r="A12" s="71" t="s">
        <v>434</v>
      </c>
      <c r="B12" s="72" t="s">
        <v>433</v>
      </c>
      <c r="C12" s="73">
        <v>520</v>
      </c>
      <c r="D12" s="74">
        <f>D13</f>
        <v>250</v>
      </c>
    </row>
    <row r="13" spans="1:4" ht="56.25" customHeight="1">
      <c r="A13" s="71" t="s">
        <v>899</v>
      </c>
      <c r="B13" s="72" t="s">
        <v>898</v>
      </c>
      <c r="C13" s="73">
        <v>520</v>
      </c>
      <c r="D13" s="74">
        <v>250</v>
      </c>
    </row>
    <row r="14" spans="1:4" ht="40.5" customHeight="1">
      <c r="A14" s="71" t="s">
        <v>901</v>
      </c>
      <c r="B14" s="72" t="s">
        <v>900</v>
      </c>
      <c r="C14" s="73">
        <v>520</v>
      </c>
      <c r="D14" s="74">
        <f>D15</f>
        <v>-2250</v>
      </c>
    </row>
    <row r="15" spans="1:4" ht="39.75" customHeight="1">
      <c r="A15" s="71" t="s">
        <v>903</v>
      </c>
      <c r="B15" s="72" t="s">
        <v>902</v>
      </c>
      <c r="C15" s="73">
        <v>520</v>
      </c>
      <c r="D15" s="74">
        <f>D16</f>
        <v>-2250</v>
      </c>
    </row>
    <row r="16" spans="1:5" ht="51.75">
      <c r="A16" s="71" t="s">
        <v>905</v>
      </c>
      <c r="B16" s="72" t="s">
        <v>904</v>
      </c>
      <c r="C16" s="73">
        <v>520</v>
      </c>
      <c r="D16" s="74">
        <v>-2250</v>
      </c>
      <c r="E16" s="43"/>
    </row>
    <row r="17" spans="1:4" ht="15">
      <c r="A17" s="71" t="s">
        <v>907</v>
      </c>
      <c r="B17" s="72" t="s">
        <v>906</v>
      </c>
      <c r="C17" s="73">
        <v>700</v>
      </c>
      <c r="D17" s="74">
        <f>D18</f>
        <v>3000</v>
      </c>
    </row>
    <row r="18" spans="1:4" ht="26.25" customHeight="1">
      <c r="A18" s="71" t="s">
        <v>1076</v>
      </c>
      <c r="B18" s="72" t="s">
        <v>1075</v>
      </c>
      <c r="C18" s="73">
        <v>700</v>
      </c>
      <c r="D18" s="74">
        <f>D19+D23</f>
        <v>3000</v>
      </c>
    </row>
    <row r="19" spans="1:4" ht="16.5" customHeight="1">
      <c r="A19" s="71" t="s">
        <v>1078</v>
      </c>
      <c r="B19" s="72" t="s">
        <v>1077</v>
      </c>
      <c r="C19" s="73">
        <v>710</v>
      </c>
      <c r="D19" s="74">
        <f>D20</f>
        <v>-345498.712</v>
      </c>
    </row>
    <row r="20" spans="1:4" ht="15" customHeight="1">
      <c r="A20" s="71" t="s">
        <v>402</v>
      </c>
      <c r="B20" s="72" t="s">
        <v>1079</v>
      </c>
      <c r="C20" s="73">
        <v>710</v>
      </c>
      <c r="D20" s="74">
        <f>D21</f>
        <v>-345498.712</v>
      </c>
    </row>
    <row r="21" spans="1:4" ht="21.75" customHeight="1">
      <c r="A21" s="71" t="s">
        <v>404</v>
      </c>
      <c r="B21" s="72" t="s">
        <v>403</v>
      </c>
      <c r="C21" s="73">
        <v>710</v>
      </c>
      <c r="D21" s="74">
        <f>D22</f>
        <v>-345498.712</v>
      </c>
    </row>
    <row r="22" spans="1:4" ht="26.25" customHeight="1">
      <c r="A22" s="71" t="s">
        <v>406</v>
      </c>
      <c r="B22" s="72" t="s">
        <v>405</v>
      </c>
      <c r="C22" s="73">
        <v>710</v>
      </c>
      <c r="D22" s="74">
        <v>-345498.712</v>
      </c>
    </row>
    <row r="23" spans="1:4" ht="17.25" customHeight="1">
      <c r="A23" s="71" t="s">
        <v>408</v>
      </c>
      <c r="B23" s="72" t="s">
        <v>407</v>
      </c>
      <c r="C23" s="73">
        <v>720</v>
      </c>
      <c r="D23" s="74">
        <f>D24</f>
        <v>348498.712</v>
      </c>
    </row>
    <row r="24" spans="1:4" ht="15">
      <c r="A24" s="71" t="s">
        <v>410</v>
      </c>
      <c r="B24" s="72" t="s">
        <v>409</v>
      </c>
      <c r="C24" s="73">
        <v>720</v>
      </c>
      <c r="D24" s="74">
        <f>D25</f>
        <v>348498.712</v>
      </c>
    </row>
    <row r="25" spans="1:4" ht="30.75" customHeight="1">
      <c r="A25" s="71" t="s">
        <v>1100</v>
      </c>
      <c r="B25" s="72" t="s">
        <v>411</v>
      </c>
      <c r="C25" s="73">
        <v>720</v>
      </c>
      <c r="D25" s="74">
        <f>D26</f>
        <v>348498.712</v>
      </c>
    </row>
    <row r="26" spans="1:4" ht="26.25">
      <c r="A26" s="71" t="s">
        <v>1102</v>
      </c>
      <c r="B26" s="72" t="s">
        <v>1101</v>
      </c>
      <c r="C26" s="73">
        <v>720</v>
      </c>
      <c r="D26" s="74">
        <v>348498.712</v>
      </c>
    </row>
    <row r="28" spans="1:4" ht="15" hidden="1">
      <c r="A28" s="411" t="s">
        <v>636</v>
      </c>
      <c r="B28" s="412" t="s">
        <v>637</v>
      </c>
      <c r="C28" s="413" t="s">
        <v>638</v>
      </c>
      <c r="D28">
        <v>1250</v>
      </c>
    </row>
    <row r="29" spans="1:4" ht="15" hidden="1">
      <c r="A29" s="411" t="s">
        <v>639</v>
      </c>
      <c r="B29" s="412" t="s">
        <v>637</v>
      </c>
      <c r="C29" s="413" t="s">
        <v>638</v>
      </c>
      <c r="D29">
        <v>538</v>
      </c>
    </row>
  </sheetData>
  <sheetProtection/>
  <mergeCells count="4">
    <mergeCell ref="A5:D5"/>
    <mergeCell ref="B3:D3"/>
    <mergeCell ref="B4:D4"/>
    <mergeCell ref="B2:D2"/>
  </mergeCells>
  <printOptions horizontalCentered="1"/>
  <pageMargins left="0.7086614173228347" right="0.11811023622047245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0"/>
  <sheetViews>
    <sheetView zoomScalePageLayoutView="0" workbookViewId="0" topLeftCell="A1">
      <selection activeCell="A1" sqref="A1:E2"/>
    </sheetView>
  </sheetViews>
  <sheetFormatPr defaultColWidth="9.140625" defaultRowHeight="15"/>
  <cols>
    <col min="1" max="1" width="24.00390625" style="0" customWidth="1"/>
    <col min="2" max="2" width="19.7109375" style="0" hidden="1" customWidth="1"/>
    <col min="3" max="3" width="51.7109375" style="0" customWidth="1"/>
    <col min="4" max="4" width="0.2890625" style="0" customWidth="1"/>
    <col min="5" max="5" width="14.57421875" style="0" customWidth="1"/>
    <col min="6" max="6" width="13.00390625" style="0" hidden="1" customWidth="1"/>
  </cols>
  <sheetData>
    <row r="1" spans="1:6" ht="15" customHeight="1">
      <c r="A1" s="557" t="s">
        <v>134</v>
      </c>
      <c r="B1" s="557"/>
      <c r="C1" s="557"/>
      <c r="D1" s="557"/>
      <c r="E1" s="557"/>
      <c r="F1" s="4"/>
    </row>
    <row r="2" spans="1:6" ht="41.25" customHeight="1">
      <c r="A2" s="557"/>
      <c r="B2" s="557"/>
      <c r="C2" s="557"/>
      <c r="D2" s="557"/>
      <c r="E2" s="557"/>
      <c r="F2" s="4"/>
    </row>
    <row r="3" spans="1:6" ht="1.5" customHeight="1" hidden="1">
      <c r="A3" s="4"/>
      <c r="B3" s="4"/>
      <c r="C3" s="4"/>
      <c r="D3" s="546"/>
      <c r="E3" s="546"/>
      <c r="F3" s="546"/>
    </row>
    <row r="4" spans="1:6" ht="18.75">
      <c r="A4" s="540" t="s">
        <v>960</v>
      </c>
      <c r="B4" s="540"/>
      <c r="C4" s="540"/>
      <c r="D4" s="540"/>
      <c r="E4" s="4"/>
      <c r="F4" s="4"/>
    </row>
    <row r="5" spans="1:6" ht="18.75" customHeight="1">
      <c r="A5" s="545" t="s">
        <v>961</v>
      </c>
      <c r="B5" s="545"/>
      <c r="C5" s="545"/>
      <c r="D5" s="545"/>
      <c r="E5" s="545"/>
      <c r="F5" s="4"/>
    </row>
    <row r="6" spans="1:6" ht="18.75">
      <c r="A6" s="540" t="s">
        <v>810</v>
      </c>
      <c r="B6" s="540"/>
      <c r="C6" s="540"/>
      <c r="D6" s="540"/>
      <c r="E6" s="4"/>
      <c r="F6" s="4"/>
    </row>
    <row r="7" spans="1:6" ht="16.5" thickBot="1">
      <c r="A7" s="558" t="s">
        <v>14</v>
      </c>
      <c r="B7" s="558"/>
      <c r="C7" s="558"/>
      <c r="D7" s="558"/>
      <c r="E7" s="558"/>
      <c r="F7" s="4"/>
    </row>
    <row r="8" spans="1:6" ht="15.75" customHeight="1">
      <c r="A8" s="568" t="s">
        <v>959</v>
      </c>
      <c r="B8" s="444"/>
      <c r="C8" s="541" t="s">
        <v>781</v>
      </c>
      <c r="D8" s="543" t="s">
        <v>952</v>
      </c>
      <c r="E8" s="547" t="s">
        <v>811</v>
      </c>
      <c r="F8" s="564"/>
    </row>
    <row r="9" spans="1:6" ht="16.5" thickBot="1">
      <c r="A9" s="569"/>
      <c r="B9" s="445"/>
      <c r="C9" s="542"/>
      <c r="D9" s="544"/>
      <c r="E9" s="548"/>
      <c r="F9" s="565"/>
    </row>
    <row r="10" spans="1:6" ht="15.75" thickBot="1">
      <c r="A10" s="566">
        <v>1</v>
      </c>
      <c r="B10" s="567"/>
      <c r="C10" s="450">
        <v>2</v>
      </c>
      <c r="D10" s="450">
        <v>3</v>
      </c>
      <c r="E10" s="451">
        <v>3</v>
      </c>
      <c r="F10" s="446"/>
    </row>
    <row r="11" spans="1:6" ht="15.75">
      <c r="A11" s="447" t="s">
        <v>962</v>
      </c>
      <c r="B11" s="447"/>
      <c r="C11" s="448" t="s">
        <v>963</v>
      </c>
      <c r="D11" s="435" t="e">
        <f>D12+D23+D34+D37+D44+D50+D54+D59</f>
        <v>#REF!</v>
      </c>
      <c r="E11" s="449">
        <f>E12+E17+E23+E34+E37+E44+E50+E54+E59</f>
        <v>112891</v>
      </c>
      <c r="F11" s="8"/>
    </row>
    <row r="12" spans="1:6" ht="15.75">
      <c r="A12" s="3" t="s">
        <v>964</v>
      </c>
      <c r="B12" s="3"/>
      <c r="C12" s="18" t="s">
        <v>965</v>
      </c>
      <c r="D12" s="8" t="e">
        <f>D13</f>
        <v>#REF!</v>
      </c>
      <c r="E12" s="45">
        <f>E13</f>
        <v>86686</v>
      </c>
      <c r="F12" s="45"/>
    </row>
    <row r="13" spans="1:6" ht="15.75">
      <c r="A13" s="3" t="s">
        <v>966</v>
      </c>
      <c r="B13" s="3"/>
      <c r="C13" s="18" t="s">
        <v>967</v>
      </c>
      <c r="D13" s="8" t="e">
        <f>D14+D15+D16+#REF!</f>
        <v>#REF!</v>
      </c>
      <c r="E13" s="45">
        <f>E14+E15+E16</f>
        <v>86686</v>
      </c>
      <c r="F13" s="45"/>
    </row>
    <row r="14" spans="1:8" ht="67.5">
      <c r="A14" s="3" t="s">
        <v>520</v>
      </c>
      <c r="B14" s="3"/>
      <c r="C14" s="18" t="s">
        <v>711</v>
      </c>
      <c r="D14" s="11">
        <v>70600</v>
      </c>
      <c r="E14" s="46">
        <v>83045</v>
      </c>
      <c r="F14" s="58"/>
      <c r="H14" s="13"/>
    </row>
    <row r="15" spans="1:6" ht="108">
      <c r="A15" s="3" t="s">
        <v>712</v>
      </c>
      <c r="B15" s="3"/>
      <c r="C15" s="18" t="s">
        <v>872</v>
      </c>
      <c r="D15" s="11">
        <v>2250</v>
      </c>
      <c r="E15" s="46">
        <v>3468</v>
      </c>
      <c r="F15" s="58"/>
    </row>
    <row r="16" spans="1:6" ht="40.5">
      <c r="A16" s="5" t="s">
        <v>713</v>
      </c>
      <c r="B16" s="5"/>
      <c r="C16" s="19" t="s">
        <v>714</v>
      </c>
      <c r="D16" s="10">
        <v>220</v>
      </c>
      <c r="E16" s="46">
        <v>173</v>
      </c>
      <c r="F16" s="58"/>
    </row>
    <row r="17" spans="1:6" ht="40.5">
      <c r="A17" s="5" t="s">
        <v>508</v>
      </c>
      <c r="B17" s="5"/>
      <c r="C17" s="19" t="s">
        <v>509</v>
      </c>
      <c r="D17" s="10"/>
      <c r="E17" s="46">
        <f>E18+E19+E20+E21+E22</f>
        <v>13634</v>
      </c>
      <c r="F17" s="45"/>
    </row>
    <row r="18" spans="1:6" ht="81">
      <c r="A18" s="5" t="s">
        <v>274</v>
      </c>
      <c r="B18" s="5"/>
      <c r="C18" s="19" t="s">
        <v>873</v>
      </c>
      <c r="D18" s="10"/>
      <c r="E18" s="46">
        <v>4208</v>
      </c>
      <c r="F18" s="10"/>
    </row>
    <row r="19" spans="1:6" ht="94.5">
      <c r="A19" s="5" t="s">
        <v>278</v>
      </c>
      <c r="B19" s="5"/>
      <c r="C19" s="19" t="s">
        <v>874</v>
      </c>
      <c r="D19" s="10"/>
      <c r="E19" s="46">
        <v>92</v>
      </c>
      <c r="F19" s="10"/>
    </row>
    <row r="20" spans="1:6" ht="81">
      <c r="A20" s="5" t="s">
        <v>279</v>
      </c>
      <c r="B20" s="5"/>
      <c r="C20" s="19" t="s">
        <v>1045</v>
      </c>
      <c r="D20" s="10"/>
      <c r="E20" s="46">
        <v>9883</v>
      </c>
      <c r="F20" s="10"/>
    </row>
    <row r="21" spans="1:6" ht="2.25" customHeight="1" hidden="1">
      <c r="A21" s="5" t="s">
        <v>280</v>
      </c>
      <c r="B21" s="5"/>
      <c r="C21" s="19" t="s">
        <v>1046</v>
      </c>
      <c r="D21" s="10"/>
      <c r="E21" s="46"/>
      <c r="F21" s="10"/>
    </row>
    <row r="22" spans="1:6" ht="78.75" customHeight="1">
      <c r="A22" s="5" t="s">
        <v>280</v>
      </c>
      <c r="B22" s="5"/>
      <c r="C22" s="19" t="s">
        <v>1046</v>
      </c>
      <c r="D22" s="10"/>
      <c r="E22" s="46">
        <v>-549</v>
      </c>
      <c r="F22" s="10"/>
    </row>
    <row r="23" spans="1:6" ht="15.75">
      <c r="A23" s="5" t="s">
        <v>968</v>
      </c>
      <c r="B23" s="5"/>
      <c r="C23" s="19" t="s">
        <v>817</v>
      </c>
      <c r="D23" s="10">
        <f>D30+D32</f>
        <v>4862</v>
      </c>
      <c r="E23" s="46">
        <f>E30+E32+E24</f>
        <v>3296</v>
      </c>
      <c r="F23" s="45"/>
    </row>
    <row r="24" spans="1:6" ht="33.75" customHeight="1">
      <c r="A24" s="5" t="s">
        <v>970</v>
      </c>
      <c r="B24" s="5"/>
      <c r="C24" s="19" t="s">
        <v>969</v>
      </c>
      <c r="D24" s="10"/>
      <c r="E24" s="46">
        <f>E25+E27+E29</f>
        <v>73</v>
      </c>
      <c r="F24" s="45"/>
    </row>
    <row r="25" spans="1:6" ht="34.5" customHeight="1">
      <c r="A25" s="5" t="s">
        <v>971</v>
      </c>
      <c r="B25" s="5"/>
      <c r="C25" s="19" t="s">
        <v>972</v>
      </c>
      <c r="D25" s="10"/>
      <c r="E25" s="46">
        <f>E26</f>
        <v>45</v>
      </c>
      <c r="F25" s="45"/>
    </row>
    <row r="26" spans="1:6" ht="34.5" customHeight="1">
      <c r="A26" s="5" t="s">
        <v>27</v>
      </c>
      <c r="B26" s="5"/>
      <c r="C26" s="19" t="s">
        <v>972</v>
      </c>
      <c r="D26" s="10"/>
      <c r="E26" s="46">
        <v>45</v>
      </c>
      <c r="F26" s="45"/>
    </row>
    <row r="27" spans="1:6" ht="40.5" customHeight="1">
      <c r="A27" s="5" t="s">
        <v>974</v>
      </c>
      <c r="B27" s="5"/>
      <c r="C27" s="19" t="s">
        <v>973</v>
      </c>
      <c r="D27" s="10"/>
      <c r="E27" s="46">
        <f>E28</f>
        <v>17</v>
      </c>
      <c r="F27" s="45"/>
    </row>
    <row r="28" spans="1:6" ht="40.5" customHeight="1">
      <c r="A28" s="5" t="s">
        <v>28</v>
      </c>
      <c r="B28" s="5"/>
      <c r="C28" s="19" t="s">
        <v>973</v>
      </c>
      <c r="D28" s="10"/>
      <c r="E28" s="46">
        <v>17</v>
      </c>
      <c r="F28" s="45"/>
    </row>
    <row r="29" spans="1:6" ht="34.5" customHeight="1">
      <c r="A29" s="5" t="s">
        <v>976</v>
      </c>
      <c r="B29" s="5"/>
      <c r="C29" s="19" t="s">
        <v>975</v>
      </c>
      <c r="D29" s="10"/>
      <c r="E29" s="46">
        <v>11</v>
      </c>
      <c r="F29" s="45"/>
    </row>
    <row r="30" spans="1:6" ht="27">
      <c r="A30" s="5" t="s">
        <v>871</v>
      </c>
      <c r="B30" s="5"/>
      <c r="C30" s="19" t="s">
        <v>818</v>
      </c>
      <c r="D30" s="10">
        <f>D31</f>
        <v>3231</v>
      </c>
      <c r="E30" s="46">
        <f>E31</f>
        <v>3193</v>
      </c>
      <c r="F30" s="45"/>
    </row>
    <row r="31" spans="1:6" ht="27">
      <c r="A31" s="5" t="s">
        <v>512</v>
      </c>
      <c r="B31" s="5"/>
      <c r="C31" s="19" t="s">
        <v>818</v>
      </c>
      <c r="D31" s="10">
        <v>3231</v>
      </c>
      <c r="E31" s="46">
        <v>3193</v>
      </c>
      <c r="F31" s="50"/>
    </row>
    <row r="32" spans="1:6" ht="15.75">
      <c r="A32" s="5" t="s">
        <v>585</v>
      </c>
      <c r="B32" s="5"/>
      <c r="C32" s="19" t="s">
        <v>513</v>
      </c>
      <c r="D32" s="10">
        <f>D33</f>
        <v>1631</v>
      </c>
      <c r="E32" s="46">
        <f>E33</f>
        <v>30</v>
      </c>
      <c r="F32" s="45"/>
    </row>
    <row r="33" spans="1:6" ht="15.75">
      <c r="A33" s="5" t="s">
        <v>514</v>
      </c>
      <c r="B33" s="5"/>
      <c r="C33" s="19" t="s">
        <v>513</v>
      </c>
      <c r="D33" s="10">
        <v>1631</v>
      </c>
      <c r="E33" s="46">
        <v>30</v>
      </c>
      <c r="F33" s="58"/>
    </row>
    <row r="34" spans="1:6" ht="15.75">
      <c r="A34" s="5" t="s">
        <v>515</v>
      </c>
      <c r="B34" s="5"/>
      <c r="C34" s="19" t="s">
        <v>516</v>
      </c>
      <c r="D34" s="10">
        <f>D35</f>
        <v>846</v>
      </c>
      <c r="E34" s="46">
        <f>E35</f>
        <v>1071</v>
      </c>
      <c r="F34" s="45"/>
    </row>
    <row r="35" spans="1:6" ht="27">
      <c r="A35" s="5" t="s">
        <v>517</v>
      </c>
      <c r="B35" s="5"/>
      <c r="C35" s="19" t="s">
        <v>518</v>
      </c>
      <c r="D35" s="10">
        <f>D36</f>
        <v>846</v>
      </c>
      <c r="E35" s="46">
        <f>E36</f>
        <v>1071</v>
      </c>
      <c r="F35" s="45"/>
    </row>
    <row r="36" spans="1:6" ht="40.5">
      <c r="A36" s="5" t="s">
        <v>519</v>
      </c>
      <c r="B36" s="5"/>
      <c r="C36" s="19" t="s">
        <v>245</v>
      </c>
      <c r="D36" s="10">
        <v>846</v>
      </c>
      <c r="E36" s="46">
        <v>1071</v>
      </c>
      <c r="F36" s="45"/>
    </row>
    <row r="37" spans="1:6" ht="40.5">
      <c r="A37" s="5" t="s">
        <v>246</v>
      </c>
      <c r="B37" s="5"/>
      <c r="C37" s="19" t="s">
        <v>887</v>
      </c>
      <c r="D37" s="10">
        <f>D38</f>
        <v>907</v>
      </c>
      <c r="E37" s="46">
        <f>E38</f>
        <v>1055</v>
      </c>
      <c r="F37" s="45"/>
    </row>
    <row r="38" spans="1:6" ht="81">
      <c r="A38" s="5" t="s">
        <v>888</v>
      </c>
      <c r="B38" s="5"/>
      <c r="C38" s="19" t="s">
        <v>889</v>
      </c>
      <c r="D38" s="10">
        <f>D39+D42</f>
        <v>907</v>
      </c>
      <c r="E38" s="46">
        <f>E39+E42</f>
        <v>1055</v>
      </c>
      <c r="F38" s="45"/>
    </row>
    <row r="39" spans="1:6" ht="67.5">
      <c r="A39" s="5" t="s">
        <v>890</v>
      </c>
      <c r="B39" s="5"/>
      <c r="C39" s="19" t="s">
        <v>891</v>
      </c>
      <c r="D39" s="10">
        <f>D40</f>
        <v>888</v>
      </c>
      <c r="E39" s="46">
        <f>E40+E41</f>
        <v>1013</v>
      </c>
      <c r="F39" s="45"/>
    </row>
    <row r="40" spans="1:6" ht="87" customHeight="1">
      <c r="A40" s="5" t="s">
        <v>307</v>
      </c>
      <c r="B40" s="5"/>
      <c r="C40" s="19" t="s">
        <v>894</v>
      </c>
      <c r="D40" s="10">
        <v>888</v>
      </c>
      <c r="E40" s="46">
        <v>811</v>
      </c>
      <c r="F40" s="45"/>
    </row>
    <row r="41" spans="1:6" ht="87" customHeight="1">
      <c r="A41" s="5" t="s">
        <v>1083</v>
      </c>
      <c r="B41" s="5"/>
      <c r="C41" s="19" t="s">
        <v>401</v>
      </c>
      <c r="D41" s="10"/>
      <c r="E41" s="46">
        <v>202</v>
      </c>
      <c r="F41" s="45"/>
    </row>
    <row r="42" spans="1:6" ht="102" customHeight="1">
      <c r="A42" s="5" t="s">
        <v>895</v>
      </c>
      <c r="B42" s="5"/>
      <c r="C42" s="19" t="s">
        <v>930</v>
      </c>
      <c r="D42" s="10">
        <f>D43</f>
        <v>19</v>
      </c>
      <c r="E42" s="46">
        <f>E43</f>
        <v>42</v>
      </c>
      <c r="F42" s="45"/>
    </row>
    <row r="43" spans="1:6" ht="71.25" customHeight="1">
      <c r="A43" s="5" t="s">
        <v>896</v>
      </c>
      <c r="B43" s="5"/>
      <c r="C43" s="19" t="s">
        <v>216</v>
      </c>
      <c r="D43" s="10">
        <v>19</v>
      </c>
      <c r="E43" s="46">
        <v>42</v>
      </c>
      <c r="F43" s="45"/>
    </row>
    <row r="44" spans="1:6" ht="36" customHeight="1">
      <c r="A44" s="5" t="s">
        <v>217</v>
      </c>
      <c r="B44" s="5"/>
      <c r="C44" s="19" t="s">
        <v>295</v>
      </c>
      <c r="D44" s="10">
        <f>D45</f>
        <v>197</v>
      </c>
      <c r="E44" s="46">
        <f>E45</f>
        <v>475</v>
      </c>
      <c r="F44" s="46"/>
    </row>
    <row r="45" spans="1:6" ht="15.75">
      <c r="A45" s="5" t="s">
        <v>296</v>
      </c>
      <c r="B45" s="5"/>
      <c r="C45" s="19" t="s">
        <v>435</v>
      </c>
      <c r="D45" s="10">
        <f>D46+D47+D48+D49</f>
        <v>197</v>
      </c>
      <c r="E45" s="46">
        <f>E46+E47+E48+E49</f>
        <v>475</v>
      </c>
      <c r="F45" s="46"/>
    </row>
    <row r="46" spans="1:6" ht="27">
      <c r="A46" s="5" t="s">
        <v>586</v>
      </c>
      <c r="B46" s="5"/>
      <c r="C46" s="19" t="s">
        <v>931</v>
      </c>
      <c r="D46" s="10">
        <v>75</v>
      </c>
      <c r="E46" s="46">
        <v>58</v>
      </c>
      <c r="F46" s="58"/>
    </row>
    <row r="47" spans="1:6" ht="27">
      <c r="A47" s="5" t="s">
        <v>587</v>
      </c>
      <c r="B47" s="5"/>
      <c r="C47" s="19" t="s">
        <v>932</v>
      </c>
      <c r="D47" s="10">
        <v>7</v>
      </c>
      <c r="E47" s="46"/>
      <c r="F47" s="58"/>
    </row>
    <row r="48" spans="1:6" ht="27">
      <c r="A48" s="5" t="s">
        <v>588</v>
      </c>
      <c r="B48" s="5"/>
      <c r="C48" s="19" t="s">
        <v>589</v>
      </c>
      <c r="D48" s="10">
        <v>65</v>
      </c>
      <c r="E48" s="46">
        <v>271</v>
      </c>
      <c r="F48" s="58"/>
    </row>
    <row r="49" spans="1:6" ht="27">
      <c r="A49" s="5" t="s">
        <v>590</v>
      </c>
      <c r="B49" s="5"/>
      <c r="C49" s="19" t="s">
        <v>591</v>
      </c>
      <c r="D49" s="10">
        <v>50</v>
      </c>
      <c r="E49" s="46">
        <v>146</v>
      </c>
      <c r="F49" s="58"/>
    </row>
    <row r="50" spans="1:6" ht="27">
      <c r="A50" s="5" t="s">
        <v>436</v>
      </c>
      <c r="B50" s="5"/>
      <c r="C50" s="19" t="s">
        <v>299</v>
      </c>
      <c r="D50" s="10">
        <f aca="true" t="shared" si="0" ref="D50:E52">D51</f>
        <v>7068</v>
      </c>
      <c r="E50" s="46">
        <f t="shared" si="0"/>
        <v>3605</v>
      </c>
      <c r="F50" s="46"/>
    </row>
    <row r="51" spans="1:6" ht="15.75">
      <c r="A51" s="5" t="s">
        <v>300</v>
      </c>
      <c r="B51" s="5"/>
      <c r="C51" s="19" t="s">
        <v>301</v>
      </c>
      <c r="D51" s="10">
        <f t="shared" si="0"/>
        <v>7068</v>
      </c>
      <c r="E51" s="46">
        <f t="shared" si="0"/>
        <v>3605</v>
      </c>
      <c r="F51" s="46"/>
    </row>
    <row r="52" spans="1:6" ht="15.75">
      <c r="A52" s="5" t="s">
        <v>302</v>
      </c>
      <c r="B52" s="5"/>
      <c r="C52" s="19" t="s">
        <v>303</v>
      </c>
      <c r="D52" s="10">
        <f t="shared" si="0"/>
        <v>7068</v>
      </c>
      <c r="E52" s="46">
        <f t="shared" si="0"/>
        <v>3605</v>
      </c>
      <c r="F52" s="46"/>
    </row>
    <row r="53" spans="1:6" ht="27">
      <c r="A53" s="5" t="s">
        <v>304</v>
      </c>
      <c r="B53" s="5"/>
      <c r="C53" s="19" t="s">
        <v>305</v>
      </c>
      <c r="D53" s="10">
        <v>7068</v>
      </c>
      <c r="E53" s="441">
        <v>3605</v>
      </c>
      <c r="F53" s="46"/>
    </row>
    <row r="54" spans="1:6" ht="27">
      <c r="A54" s="5" t="s">
        <v>437</v>
      </c>
      <c r="B54" s="5"/>
      <c r="C54" s="19" t="s">
        <v>438</v>
      </c>
      <c r="D54" s="10" t="e">
        <f>D55+#REF!</f>
        <v>#REF!</v>
      </c>
      <c r="E54" s="46">
        <f>E55</f>
        <v>20</v>
      </c>
      <c r="F54" s="46"/>
    </row>
    <row r="55" spans="1:6" ht="54">
      <c r="A55" s="5" t="s">
        <v>440</v>
      </c>
      <c r="B55" s="5"/>
      <c r="C55" s="19" t="s">
        <v>441</v>
      </c>
      <c r="D55" s="10">
        <f>D56</f>
        <v>1350</v>
      </c>
      <c r="E55" s="46">
        <f>E56</f>
        <v>20</v>
      </c>
      <c r="F55" s="46"/>
    </row>
    <row r="56" spans="1:6" ht="40.5">
      <c r="A56" s="5" t="s">
        <v>442</v>
      </c>
      <c r="B56" s="5"/>
      <c r="C56" s="19" t="s">
        <v>443</v>
      </c>
      <c r="D56" s="10">
        <f>D58</f>
        <v>1350</v>
      </c>
      <c r="E56" s="46">
        <f>E58+E57</f>
        <v>20</v>
      </c>
      <c r="F56" s="46"/>
    </row>
    <row r="57" spans="1:6" ht="54">
      <c r="A57" s="5" t="s">
        <v>306</v>
      </c>
      <c r="B57" s="5"/>
      <c r="C57" s="19" t="s">
        <v>266</v>
      </c>
      <c r="D57" s="10">
        <v>1350</v>
      </c>
      <c r="E57" s="46">
        <v>20</v>
      </c>
      <c r="F57" s="46"/>
    </row>
    <row r="58" spans="1:6" ht="54" hidden="1">
      <c r="A58" s="5" t="s">
        <v>1081</v>
      </c>
      <c r="B58" s="5"/>
      <c r="C58" s="19" t="s">
        <v>1082</v>
      </c>
      <c r="D58" s="10">
        <v>1350</v>
      </c>
      <c r="E58" s="46"/>
      <c r="F58" s="46"/>
    </row>
    <row r="59" spans="1:6" ht="15.75">
      <c r="A59" s="5" t="s">
        <v>444</v>
      </c>
      <c r="B59" s="5"/>
      <c r="C59" s="19" t="s">
        <v>445</v>
      </c>
      <c r="D59" s="10" t="e">
        <f>D60+D66+D69+D72+#REF!+#REF!+#REF!+#REF!+D71</f>
        <v>#REF!</v>
      </c>
      <c r="E59" s="46">
        <f>E60+E63+E66+E69+E71+E72+E68+E64</f>
        <v>3049</v>
      </c>
      <c r="F59" s="45"/>
    </row>
    <row r="60" spans="1:6" ht="27">
      <c r="A60" s="5" t="s">
        <v>446</v>
      </c>
      <c r="B60" s="5"/>
      <c r="C60" s="19" t="s">
        <v>447</v>
      </c>
      <c r="D60" s="10">
        <f>D61+D62</f>
        <v>96</v>
      </c>
      <c r="E60" s="46">
        <f>E61+E62</f>
        <v>74</v>
      </c>
      <c r="F60" s="45"/>
    </row>
    <row r="61" spans="1:6" ht="87.75" customHeight="1">
      <c r="A61" s="5" t="s">
        <v>448</v>
      </c>
      <c r="B61" s="5"/>
      <c r="C61" s="114" t="s">
        <v>794</v>
      </c>
      <c r="D61" s="10">
        <v>56</v>
      </c>
      <c r="E61" s="46">
        <v>43</v>
      </c>
      <c r="F61" s="46"/>
    </row>
    <row r="62" spans="1:6" ht="54">
      <c r="A62" s="5" t="s">
        <v>1084</v>
      </c>
      <c r="B62" s="5"/>
      <c r="C62" s="19" t="s">
        <v>1085</v>
      </c>
      <c r="D62" s="10">
        <v>40</v>
      </c>
      <c r="E62" s="46">
        <v>31</v>
      </c>
      <c r="F62" s="46"/>
    </row>
    <row r="63" spans="1:6" ht="75.75" customHeight="1">
      <c r="A63" s="5" t="s">
        <v>148</v>
      </c>
      <c r="B63" s="5"/>
      <c r="C63" s="19" t="s">
        <v>147</v>
      </c>
      <c r="D63" s="10"/>
      <c r="E63" s="46">
        <v>102</v>
      </c>
      <c r="F63" s="46"/>
    </row>
    <row r="64" spans="1:6" ht="75.75" customHeight="1">
      <c r="A64" s="5" t="s">
        <v>813</v>
      </c>
      <c r="B64" s="5"/>
      <c r="C64" s="19" t="s">
        <v>815</v>
      </c>
      <c r="D64" s="10"/>
      <c r="E64" s="46">
        <f>E65</f>
        <v>84</v>
      </c>
      <c r="F64" s="46"/>
    </row>
    <row r="65" spans="1:6" ht="75.75" customHeight="1">
      <c r="A65" s="5" t="s">
        <v>814</v>
      </c>
      <c r="B65" s="5"/>
      <c r="C65" s="19" t="s">
        <v>816</v>
      </c>
      <c r="D65" s="10"/>
      <c r="E65" s="46">
        <v>84</v>
      </c>
      <c r="F65" s="46"/>
    </row>
    <row r="66" spans="1:6" ht="118.5" customHeight="1">
      <c r="A66" s="5" t="s">
        <v>149</v>
      </c>
      <c r="B66" s="5"/>
      <c r="C66" s="114" t="s">
        <v>928</v>
      </c>
      <c r="D66" s="10">
        <f>D67</f>
        <v>25</v>
      </c>
      <c r="E66" s="46">
        <f>E67</f>
        <v>65</v>
      </c>
      <c r="F66" s="46"/>
    </row>
    <row r="67" spans="1:6" ht="27">
      <c r="A67" s="5" t="s">
        <v>1086</v>
      </c>
      <c r="B67" s="5"/>
      <c r="C67" s="19" t="s">
        <v>1087</v>
      </c>
      <c r="D67" s="10">
        <v>25</v>
      </c>
      <c r="E67" s="46">
        <v>65</v>
      </c>
      <c r="F67" s="46"/>
    </row>
    <row r="68" spans="1:6" ht="54">
      <c r="A68" s="5" t="s">
        <v>860</v>
      </c>
      <c r="B68" s="5"/>
      <c r="C68" s="19" t="s">
        <v>861</v>
      </c>
      <c r="D68" s="10"/>
      <c r="E68" s="46">
        <v>10</v>
      </c>
      <c r="F68" s="46"/>
    </row>
    <row r="69" spans="1:6" ht="27">
      <c r="A69" s="5" t="s">
        <v>867</v>
      </c>
      <c r="B69" s="5"/>
      <c r="C69" s="19" t="s">
        <v>869</v>
      </c>
      <c r="D69" s="10">
        <f>D70</f>
        <v>29</v>
      </c>
      <c r="E69" s="46">
        <f>E70</f>
        <v>429</v>
      </c>
      <c r="F69" s="45"/>
    </row>
    <row r="70" spans="1:6" ht="27">
      <c r="A70" s="5" t="s">
        <v>868</v>
      </c>
      <c r="B70" s="5"/>
      <c r="C70" s="19" t="s">
        <v>870</v>
      </c>
      <c r="D70" s="10">
        <v>29</v>
      </c>
      <c r="E70" s="46">
        <v>429</v>
      </c>
      <c r="F70" s="45"/>
    </row>
    <row r="71" spans="1:6" ht="67.5">
      <c r="A71" s="5" t="s">
        <v>413</v>
      </c>
      <c r="B71" s="5"/>
      <c r="C71" s="19" t="s">
        <v>412</v>
      </c>
      <c r="D71" s="10">
        <v>11</v>
      </c>
      <c r="E71" s="46">
        <v>1113</v>
      </c>
      <c r="F71" s="45"/>
    </row>
    <row r="72" spans="1:6" ht="27">
      <c r="A72" s="5" t="s">
        <v>1088</v>
      </c>
      <c r="B72" s="5"/>
      <c r="C72" s="19" t="s">
        <v>1089</v>
      </c>
      <c r="D72" s="10">
        <f>D73</f>
        <v>897</v>
      </c>
      <c r="E72" s="46">
        <f>E73</f>
        <v>1172</v>
      </c>
      <c r="F72" s="45"/>
    </row>
    <row r="73" spans="1:6" ht="40.5">
      <c r="A73" s="5" t="s">
        <v>1090</v>
      </c>
      <c r="B73" s="5"/>
      <c r="C73" s="19" t="s">
        <v>1091</v>
      </c>
      <c r="D73" s="10">
        <v>897</v>
      </c>
      <c r="E73" s="46">
        <v>1172</v>
      </c>
      <c r="F73" s="45"/>
    </row>
    <row r="74" spans="1:6" ht="15.75">
      <c r="A74" s="5" t="s">
        <v>1092</v>
      </c>
      <c r="B74" s="5"/>
      <c r="C74" s="115" t="s">
        <v>1093</v>
      </c>
      <c r="D74" s="10" t="e">
        <f>D75+D147</f>
        <v>#REF!</v>
      </c>
      <c r="E74" s="46">
        <f>E75+E147+E151</f>
        <v>225881.78300000005</v>
      </c>
      <c r="F74" s="45"/>
    </row>
    <row r="75" spans="1:6" ht="32.25" customHeight="1">
      <c r="A75" s="5" t="s">
        <v>1094</v>
      </c>
      <c r="B75" s="5"/>
      <c r="C75" s="19" t="s">
        <v>1095</v>
      </c>
      <c r="D75" s="10" t="e">
        <f>D76+D91+D140+#REF!</f>
        <v>#REF!</v>
      </c>
      <c r="E75" s="46">
        <f>E76+E91+E140</f>
        <v>223507.28300000005</v>
      </c>
      <c r="F75" s="45"/>
    </row>
    <row r="76" spans="1:6" ht="27">
      <c r="A76" s="5" t="s">
        <v>793</v>
      </c>
      <c r="B76" s="5"/>
      <c r="C76" s="19" t="s">
        <v>1096</v>
      </c>
      <c r="D76" s="10">
        <f>D77</f>
        <v>17683</v>
      </c>
      <c r="E76" s="46">
        <f>E77</f>
        <v>6608.777</v>
      </c>
      <c r="F76" s="45"/>
    </row>
    <row r="77" spans="1:6" ht="27" customHeight="1">
      <c r="A77" s="5" t="s">
        <v>1097</v>
      </c>
      <c r="B77" s="5"/>
      <c r="C77" s="19" t="s">
        <v>501</v>
      </c>
      <c r="D77" s="10">
        <v>17683</v>
      </c>
      <c r="E77" s="46">
        <v>6608.777</v>
      </c>
      <c r="F77" s="8"/>
    </row>
    <row r="78" spans="1:6" ht="25.5" customHeight="1">
      <c r="A78" s="5" t="s">
        <v>82</v>
      </c>
      <c r="B78" s="5"/>
      <c r="C78" s="19" t="s">
        <v>754</v>
      </c>
      <c r="D78" s="538"/>
      <c r="E78" s="46">
        <f>E79+E83+E82</f>
        <v>6475.929</v>
      </c>
      <c r="F78" s="550"/>
    </row>
    <row r="79" spans="1:6" ht="39.75" customHeight="1">
      <c r="A79" s="5" t="s">
        <v>83</v>
      </c>
      <c r="B79" s="5"/>
      <c r="C79" s="19" t="s">
        <v>84</v>
      </c>
      <c r="D79" s="538"/>
      <c r="E79" s="464">
        <f>E80</f>
        <v>5817.587</v>
      </c>
      <c r="F79" s="550"/>
    </row>
    <row r="80" spans="1:6" ht="39" customHeight="1">
      <c r="A80" s="5" t="s">
        <v>312</v>
      </c>
      <c r="B80" s="5"/>
      <c r="C80" s="19" t="s">
        <v>313</v>
      </c>
      <c r="D80" s="10"/>
      <c r="E80" s="46">
        <f>E81</f>
        <v>5817.587</v>
      </c>
      <c r="F80" s="8"/>
    </row>
    <row r="81" spans="1:6" ht="48" customHeight="1">
      <c r="A81" s="5" t="s">
        <v>314</v>
      </c>
      <c r="B81" s="5"/>
      <c r="C81" s="19" t="s">
        <v>112</v>
      </c>
      <c r="D81" s="10"/>
      <c r="E81" s="46">
        <v>5817.587</v>
      </c>
      <c r="F81" s="8"/>
    </row>
    <row r="82" spans="1:6" ht="42.75" customHeight="1">
      <c r="A82" s="5" t="s">
        <v>908</v>
      </c>
      <c r="B82" s="5"/>
      <c r="C82" s="19" t="s">
        <v>1073</v>
      </c>
      <c r="D82" s="10">
        <v>79360</v>
      </c>
      <c r="E82" s="46">
        <v>177.388</v>
      </c>
      <c r="F82" s="8"/>
    </row>
    <row r="83" spans="1:6" ht="22.5" customHeight="1">
      <c r="A83" s="5" t="s">
        <v>315</v>
      </c>
      <c r="B83" s="5"/>
      <c r="C83" s="19" t="s">
        <v>316</v>
      </c>
      <c r="D83" s="10"/>
      <c r="E83" s="46">
        <f>E85+E86+E87+E89+E88+E84+E90</f>
        <v>480.954</v>
      </c>
      <c r="F83" s="8"/>
    </row>
    <row r="84" spans="1:6" ht="36" customHeight="1" hidden="1">
      <c r="A84" s="5" t="s">
        <v>315</v>
      </c>
      <c r="B84" s="5"/>
      <c r="C84" s="19" t="s">
        <v>1074</v>
      </c>
      <c r="D84" s="10"/>
      <c r="E84" s="128"/>
      <c r="F84" s="8"/>
    </row>
    <row r="85" spans="1:6" ht="44.25" customHeight="1" hidden="1">
      <c r="A85" s="5" t="s">
        <v>502</v>
      </c>
      <c r="B85" s="5"/>
      <c r="C85" s="19" t="s">
        <v>1080</v>
      </c>
      <c r="D85" s="10"/>
      <c r="E85" s="46"/>
      <c r="F85" s="8"/>
    </row>
    <row r="86" spans="1:6" ht="34.5" customHeight="1" hidden="1">
      <c r="A86" s="521" t="s">
        <v>502</v>
      </c>
      <c r="B86" s="521"/>
      <c r="C86" s="522" t="s">
        <v>118</v>
      </c>
      <c r="D86" s="523"/>
      <c r="E86" s="524"/>
      <c r="F86" s="8"/>
    </row>
    <row r="87" spans="1:6" ht="33" customHeight="1">
      <c r="A87" s="530" t="s">
        <v>502</v>
      </c>
      <c r="B87" s="530"/>
      <c r="C87" s="531" t="s">
        <v>117</v>
      </c>
      <c r="D87" s="532"/>
      <c r="E87" s="441">
        <v>125.735</v>
      </c>
      <c r="F87" s="8"/>
    </row>
    <row r="88" spans="1:6" ht="45.75" customHeight="1" hidden="1">
      <c r="A88" s="530" t="s">
        <v>502</v>
      </c>
      <c r="B88" s="530"/>
      <c r="C88" s="531" t="s">
        <v>122</v>
      </c>
      <c r="D88" s="532"/>
      <c r="E88" s="441"/>
      <c r="F88" s="8"/>
    </row>
    <row r="89" spans="1:6" ht="82.5" customHeight="1">
      <c r="A89" s="530" t="s">
        <v>502</v>
      </c>
      <c r="B89" s="530"/>
      <c r="C89" s="533" t="s">
        <v>277</v>
      </c>
      <c r="D89" s="532"/>
      <c r="E89" s="441">
        <v>224.067</v>
      </c>
      <c r="F89" s="8"/>
    </row>
    <row r="90" spans="1:6" ht="41.25" customHeight="1">
      <c r="A90" s="530" t="s">
        <v>315</v>
      </c>
      <c r="B90" s="530"/>
      <c r="C90" s="531" t="s">
        <v>1074</v>
      </c>
      <c r="D90" s="532"/>
      <c r="E90" s="441">
        <v>131.152</v>
      </c>
      <c r="F90" s="8"/>
    </row>
    <row r="91" spans="1:6" ht="15.75">
      <c r="A91" s="5" t="s">
        <v>782</v>
      </c>
      <c r="B91" s="5"/>
      <c r="C91" s="19" t="s">
        <v>783</v>
      </c>
      <c r="D91" s="10" t="e">
        <f>D92+D95+#REF!+D101+#REF!</f>
        <v>#REF!</v>
      </c>
      <c r="E91" s="46">
        <f>E92+E95+E101+E99</f>
        <v>216589.30600000004</v>
      </c>
      <c r="F91" s="46"/>
    </row>
    <row r="92" spans="1:6" ht="28.5" customHeight="1">
      <c r="A92" s="5" t="s">
        <v>503</v>
      </c>
      <c r="B92" s="5"/>
      <c r="C92" s="507" t="s">
        <v>106</v>
      </c>
      <c r="D92" s="10">
        <f>D93</f>
        <v>0</v>
      </c>
      <c r="E92" s="46">
        <f>E93</f>
        <v>796.789</v>
      </c>
      <c r="F92" s="46"/>
    </row>
    <row r="93" spans="1:6" ht="82.5" customHeight="1" hidden="1">
      <c r="A93" s="559" t="s">
        <v>504</v>
      </c>
      <c r="B93" s="559"/>
      <c r="C93" s="549" t="s">
        <v>738</v>
      </c>
      <c r="D93" s="549"/>
      <c r="E93" s="536">
        <v>796.789</v>
      </c>
      <c r="F93" s="553"/>
    </row>
    <row r="94" spans="1:6" ht="46.5" customHeight="1">
      <c r="A94" s="559"/>
      <c r="B94" s="559"/>
      <c r="C94" s="507" t="s">
        <v>107</v>
      </c>
      <c r="D94" s="519"/>
      <c r="E94" s="537"/>
      <c r="F94" s="535"/>
    </row>
    <row r="95" spans="1:6" ht="15" customHeight="1">
      <c r="A95" s="559" t="s">
        <v>505</v>
      </c>
      <c r="B95" s="559"/>
      <c r="C95" s="539" t="s">
        <v>506</v>
      </c>
      <c r="D95" s="538">
        <f>D97</f>
        <v>145</v>
      </c>
      <c r="E95" s="561">
        <f>E97</f>
        <v>91.983</v>
      </c>
      <c r="F95" s="561"/>
    </row>
    <row r="96" spans="1:6" ht="48.75" customHeight="1">
      <c r="A96" s="559"/>
      <c r="B96" s="559"/>
      <c r="C96" s="539"/>
      <c r="D96" s="538"/>
      <c r="E96" s="561"/>
      <c r="F96" s="561"/>
    </row>
    <row r="97" spans="1:6" ht="15" customHeight="1">
      <c r="A97" s="559" t="s">
        <v>507</v>
      </c>
      <c r="B97" s="559"/>
      <c r="C97" s="539" t="s">
        <v>510</v>
      </c>
      <c r="D97" s="538">
        <v>145</v>
      </c>
      <c r="E97" s="561">
        <v>91.983</v>
      </c>
      <c r="F97" s="550"/>
    </row>
    <row r="98" spans="1:6" ht="48.75" customHeight="1">
      <c r="A98" s="559"/>
      <c r="B98" s="559"/>
      <c r="C98" s="539"/>
      <c r="D98" s="538"/>
      <c r="E98" s="561"/>
      <c r="F98" s="550"/>
    </row>
    <row r="99" spans="1:6" ht="49.5" customHeight="1">
      <c r="A99" s="5" t="s">
        <v>532</v>
      </c>
      <c r="B99" s="5"/>
      <c r="C99" s="507" t="s">
        <v>108</v>
      </c>
      <c r="D99" s="118"/>
      <c r="E99" s="46">
        <f>E100</f>
        <v>6324.655</v>
      </c>
      <c r="F99" s="8"/>
    </row>
    <row r="100" spans="1:6" ht="66.75" customHeight="1">
      <c r="A100" s="5" t="s">
        <v>533</v>
      </c>
      <c r="B100" s="5"/>
      <c r="C100" s="507" t="s">
        <v>109</v>
      </c>
      <c r="D100" s="118"/>
      <c r="E100" s="46">
        <v>6324.655</v>
      </c>
      <c r="F100" s="8"/>
    </row>
    <row r="101" spans="1:6" ht="15.75">
      <c r="A101" s="5" t="s">
        <v>511</v>
      </c>
      <c r="B101" s="5"/>
      <c r="C101" s="19" t="s">
        <v>808</v>
      </c>
      <c r="D101" s="10">
        <f>D103+D105+D110+D114+D116+D118+D119+D121+D123+D125+D126+D127+D129+D132+D135+D137+D139</f>
        <v>17730</v>
      </c>
      <c r="E101" s="46">
        <f>E103+E105+E110+E114+E116+E118+E119+E121+E123+E125+E126+E127+E129+E132+E135+E137+E139+E104+E106+E115+E102</f>
        <v>209375.87900000004</v>
      </c>
      <c r="F101" s="46"/>
    </row>
    <row r="102" spans="1:6" ht="33.75" customHeight="1">
      <c r="A102" s="5" t="s">
        <v>511</v>
      </c>
      <c r="B102" s="5"/>
      <c r="C102" s="70" t="s">
        <v>310</v>
      </c>
      <c r="D102" s="497"/>
      <c r="E102" s="46">
        <v>1177.303</v>
      </c>
      <c r="F102" s="46"/>
    </row>
    <row r="103" spans="1:6" ht="43.5" customHeight="1">
      <c r="A103" s="5" t="s">
        <v>511</v>
      </c>
      <c r="B103" s="5"/>
      <c r="C103" s="122" t="s">
        <v>105</v>
      </c>
      <c r="D103" s="123">
        <v>10509</v>
      </c>
      <c r="E103" s="119">
        <v>9383.67</v>
      </c>
      <c r="F103" s="51"/>
    </row>
    <row r="104" spans="1:6" ht="0.75" customHeight="1" hidden="1">
      <c r="A104" s="5"/>
      <c r="B104" s="5"/>
      <c r="C104" s="122"/>
      <c r="D104" s="497"/>
      <c r="E104" s="46"/>
      <c r="F104" s="8"/>
    </row>
    <row r="105" spans="1:6" ht="15.75">
      <c r="A105" s="5" t="s">
        <v>511</v>
      </c>
      <c r="B105" s="5"/>
      <c r="C105" s="122" t="s">
        <v>789</v>
      </c>
      <c r="D105" s="123">
        <v>2869</v>
      </c>
      <c r="E105" s="119">
        <v>2731.723</v>
      </c>
      <c r="F105" s="3"/>
    </row>
    <row r="106" spans="1:6" ht="135" customHeight="1">
      <c r="A106" s="5" t="s">
        <v>511</v>
      </c>
      <c r="B106" s="5"/>
      <c r="C106" s="495" t="s">
        <v>91</v>
      </c>
      <c r="D106" s="118"/>
      <c r="E106" s="120">
        <v>15478.097</v>
      </c>
      <c r="F106" s="17"/>
    </row>
    <row r="107" spans="1:6" ht="2.25" customHeight="1" hidden="1">
      <c r="A107" s="5"/>
      <c r="B107" s="5"/>
      <c r="C107" s="121"/>
      <c r="D107" s="118"/>
      <c r="E107" s="46"/>
      <c r="F107" s="17"/>
    </row>
    <row r="108" spans="1:6" ht="166.5" customHeight="1" hidden="1">
      <c r="A108" s="5"/>
      <c r="B108" s="5"/>
      <c r="C108" s="70"/>
      <c r="D108" s="118"/>
      <c r="E108" s="120"/>
      <c r="F108" s="17"/>
    </row>
    <row r="109" spans="1:6" ht="166.5" customHeight="1" hidden="1">
      <c r="A109" s="5"/>
      <c r="B109" s="5"/>
      <c r="C109" s="70"/>
      <c r="D109" s="118"/>
      <c r="E109" s="120"/>
      <c r="F109" s="17"/>
    </row>
    <row r="110" spans="1:6" ht="24" customHeight="1">
      <c r="A110" s="559" t="s">
        <v>511</v>
      </c>
      <c r="B110" s="559"/>
      <c r="C110" s="560" t="s">
        <v>92</v>
      </c>
      <c r="D110" s="549">
        <v>533</v>
      </c>
      <c r="E110" s="561">
        <v>2135.822</v>
      </c>
      <c r="F110" s="550"/>
    </row>
    <row r="111" spans="1:6" ht="15.75" customHeight="1">
      <c r="A111" s="559"/>
      <c r="B111" s="559"/>
      <c r="C111" s="560"/>
      <c r="D111" s="549"/>
      <c r="E111" s="561"/>
      <c r="F111" s="550"/>
    </row>
    <row r="112" spans="1:6" ht="1.5" customHeight="1" hidden="1">
      <c r="A112" s="559"/>
      <c r="B112" s="559"/>
      <c r="C112" s="560"/>
      <c r="D112" s="549"/>
      <c r="E112" s="561"/>
      <c r="F112" s="550"/>
    </row>
    <row r="113" spans="1:6" ht="3.75" customHeight="1" hidden="1">
      <c r="A113" s="559"/>
      <c r="B113" s="559"/>
      <c r="C113" s="560"/>
      <c r="D113" s="549"/>
      <c r="E113" s="561"/>
      <c r="F113" s="550"/>
    </row>
    <row r="114" spans="1:6" ht="80.25" customHeight="1">
      <c r="A114" s="5" t="s">
        <v>511</v>
      </c>
      <c r="B114" s="5"/>
      <c r="C114" s="70" t="s">
        <v>93</v>
      </c>
      <c r="D114" s="118"/>
      <c r="E114" s="119">
        <v>6177.132</v>
      </c>
      <c r="F114" s="3"/>
    </row>
    <row r="115" spans="1:6" ht="177.75" customHeight="1" hidden="1">
      <c r="A115" s="5" t="s">
        <v>511</v>
      </c>
      <c r="B115" s="5"/>
      <c r="C115" s="122" t="s">
        <v>949</v>
      </c>
      <c r="D115" s="123"/>
      <c r="E115" s="120"/>
      <c r="F115" s="3"/>
    </row>
    <row r="116" spans="1:6" ht="15" customHeight="1">
      <c r="A116" s="559" t="s">
        <v>511</v>
      </c>
      <c r="B116" s="559"/>
      <c r="C116" s="560" t="s">
        <v>94</v>
      </c>
      <c r="D116" s="549">
        <v>1185</v>
      </c>
      <c r="E116" s="561">
        <v>1185</v>
      </c>
      <c r="F116" s="561"/>
    </row>
    <row r="117" spans="1:6" ht="32.25" customHeight="1">
      <c r="A117" s="559"/>
      <c r="B117" s="559"/>
      <c r="C117" s="560"/>
      <c r="D117" s="549"/>
      <c r="E117" s="561"/>
      <c r="F117" s="561"/>
    </row>
    <row r="118" spans="1:6" ht="57.75" customHeight="1">
      <c r="A118" s="5" t="s">
        <v>511</v>
      </c>
      <c r="B118" s="5"/>
      <c r="C118" s="124" t="s">
        <v>95</v>
      </c>
      <c r="D118" s="124"/>
      <c r="E118" s="46">
        <v>261.781</v>
      </c>
      <c r="F118" s="8"/>
    </row>
    <row r="119" spans="1:6" ht="15" customHeight="1" hidden="1">
      <c r="A119" s="559" t="s">
        <v>511</v>
      </c>
      <c r="B119" s="559"/>
      <c r="C119" s="562" t="s">
        <v>977</v>
      </c>
      <c r="D119" s="562"/>
      <c r="E119" s="561">
        <v>237</v>
      </c>
      <c r="F119" s="552"/>
    </row>
    <row r="120" spans="1:6" ht="63" customHeight="1">
      <c r="A120" s="559"/>
      <c r="B120" s="559"/>
      <c r="C120" s="124" t="s">
        <v>90</v>
      </c>
      <c r="D120" s="124"/>
      <c r="E120" s="561"/>
      <c r="F120" s="552"/>
    </row>
    <row r="121" spans="1:6" ht="15" customHeight="1" hidden="1">
      <c r="A121" s="559" t="s">
        <v>511</v>
      </c>
      <c r="B121" s="559"/>
      <c r="C121" s="551" t="s">
        <v>886</v>
      </c>
      <c r="D121" s="551"/>
      <c r="E121" s="561">
        <v>237</v>
      </c>
      <c r="F121" s="552"/>
    </row>
    <row r="122" spans="1:6" ht="74.25" customHeight="1">
      <c r="A122" s="559"/>
      <c r="B122" s="559"/>
      <c r="C122" s="116" t="s">
        <v>96</v>
      </c>
      <c r="D122" s="125"/>
      <c r="E122" s="561"/>
      <c r="F122" s="552"/>
    </row>
    <row r="123" spans="1:6" ht="0.75" customHeight="1" hidden="1">
      <c r="A123" s="559" t="s">
        <v>511</v>
      </c>
      <c r="B123" s="559"/>
      <c r="C123" s="563" t="s">
        <v>452</v>
      </c>
      <c r="D123" s="563"/>
      <c r="E123" s="561">
        <v>237</v>
      </c>
      <c r="F123" s="552"/>
    </row>
    <row r="124" spans="1:6" ht="63" customHeight="1">
      <c r="A124" s="559"/>
      <c r="B124" s="559"/>
      <c r="C124" s="116" t="s">
        <v>97</v>
      </c>
      <c r="D124" s="117"/>
      <c r="E124" s="561"/>
      <c r="F124" s="552"/>
    </row>
    <row r="125" spans="1:6" ht="79.5" customHeight="1">
      <c r="A125" s="5" t="s">
        <v>511</v>
      </c>
      <c r="B125" s="5"/>
      <c r="C125" s="122" t="s">
        <v>98</v>
      </c>
      <c r="D125" s="497">
        <v>711</v>
      </c>
      <c r="E125" s="46">
        <v>711</v>
      </c>
      <c r="F125" s="50"/>
    </row>
    <row r="126" spans="1:6" ht="69.75" customHeight="1">
      <c r="A126" s="5" t="s">
        <v>511</v>
      </c>
      <c r="B126" s="5"/>
      <c r="C126" s="122" t="s">
        <v>99</v>
      </c>
      <c r="D126" s="497">
        <v>80</v>
      </c>
      <c r="E126" s="108">
        <v>112.4</v>
      </c>
      <c r="F126" s="50"/>
    </row>
    <row r="127" spans="1:6" ht="15" customHeight="1">
      <c r="A127" s="559" t="s">
        <v>511</v>
      </c>
      <c r="B127" s="559"/>
      <c r="C127" s="560" t="s">
        <v>100</v>
      </c>
      <c r="D127" s="549">
        <v>607</v>
      </c>
      <c r="E127" s="561">
        <v>438.241</v>
      </c>
      <c r="F127" s="550"/>
    </row>
    <row r="128" spans="1:6" ht="32.25" customHeight="1">
      <c r="A128" s="559"/>
      <c r="B128" s="559"/>
      <c r="C128" s="560"/>
      <c r="D128" s="549"/>
      <c r="E128" s="561"/>
      <c r="F128" s="550"/>
    </row>
    <row r="129" spans="1:6" ht="15" customHeight="1" hidden="1">
      <c r="A129" s="559" t="s">
        <v>511</v>
      </c>
      <c r="B129" s="559"/>
      <c r="C129" s="563" t="s">
        <v>463</v>
      </c>
      <c r="D129" s="563"/>
      <c r="E129" s="561">
        <v>157775.016</v>
      </c>
      <c r="F129" s="550"/>
    </row>
    <row r="130" spans="1:6" ht="15" customHeight="1" hidden="1">
      <c r="A130" s="559"/>
      <c r="B130" s="559"/>
      <c r="C130" s="563" t="s">
        <v>463</v>
      </c>
      <c r="D130" s="563"/>
      <c r="E130" s="561"/>
      <c r="F130" s="550"/>
    </row>
    <row r="131" spans="1:6" ht="150" customHeight="1">
      <c r="A131" s="559"/>
      <c r="B131" s="559"/>
      <c r="C131" s="496" t="s">
        <v>101</v>
      </c>
      <c r="D131" s="124"/>
      <c r="E131" s="561"/>
      <c r="F131" s="550"/>
    </row>
    <row r="132" spans="1:6" ht="66.75" customHeight="1" hidden="1">
      <c r="A132" s="559" t="s">
        <v>511</v>
      </c>
      <c r="B132" s="559"/>
      <c r="C132" s="562" t="s">
        <v>885</v>
      </c>
      <c r="D132" s="562"/>
      <c r="E132" s="561">
        <v>10092.007</v>
      </c>
      <c r="F132" s="550"/>
    </row>
    <row r="133" spans="1:6" ht="15" customHeight="1" hidden="1">
      <c r="A133" s="559"/>
      <c r="B133" s="559"/>
      <c r="C133" s="562" t="s">
        <v>885</v>
      </c>
      <c r="D133" s="562"/>
      <c r="E133" s="561"/>
      <c r="F133" s="550"/>
    </row>
    <row r="134" spans="1:6" ht="100.5" customHeight="1">
      <c r="A134" s="559"/>
      <c r="B134" s="559"/>
      <c r="C134" s="496" t="s">
        <v>102</v>
      </c>
      <c r="D134" s="124"/>
      <c r="E134" s="561"/>
      <c r="F134" s="550"/>
    </row>
    <row r="135" spans="1:6" ht="15" customHeight="1" hidden="1">
      <c r="A135" s="559" t="s">
        <v>511</v>
      </c>
      <c r="B135" s="559"/>
      <c r="C135" s="560" t="s">
        <v>103</v>
      </c>
      <c r="D135" s="549">
        <v>1192</v>
      </c>
      <c r="E135" s="561">
        <v>930.585</v>
      </c>
      <c r="F135" s="550"/>
    </row>
    <row r="136" spans="1:6" ht="58.5" customHeight="1">
      <c r="A136" s="559"/>
      <c r="B136" s="559"/>
      <c r="C136" s="560"/>
      <c r="D136" s="549"/>
      <c r="E136" s="561"/>
      <c r="F136" s="550"/>
    </row>
    <row r="137" spans="1:6" ht="15" customHeight="1">
      <c r="A137" s="559" t="s">
        <v>511</v>
      </c>
      <c r="B137" s="559"/>
      <c r="C137" s="560" t="s">
        <v>104</v>
      </c>
      <c r="D137" s="549">
        <v>25</v>
      </c>
      <c r="E137" s="561">
        <v>24.276</v>
      </c>
      <c r="F137" s="550"/>
    </row>
    <row r="138" spans="1:6" ht="39" customHeight="1">
      <c r="A138" s="559"/>
      <c r="B138" s="559"/>
      <c r="C138" s="560"/>
      <c r="D138" s="549"/>
      <c r="E138" s="561"/>
      <c r="F138" s="550"/>
    </row>
    <row r="139" spans="1:6" ht="52.5" customHeight="1">
      <c r="A139" s="5" t="s">
        <v>511</v>
      </c>
      <c r="B139" s="5"/>
      <c r="C139" s="122" t="s">
        <v>1043</v>
      </c>
      <c r="D139" s="497">
        <v>19</v>
      </c>
      <c r="E139" s="46">
        <v>50.826</v>
      </c>
      <c r="F139" s="8"/>
    </row>
    <row r="140" spans="1:6" ht="15.75">
      <c r="A140" s="5" t="s">
        <v>747</v>
      </c>
      <c r="B140" s="68"/>
      <c r="C140" s="19" t="s">
        <v>746</v>
      </c>
      <c r="D140" s="67">
        <f>D142+D143</f>
        <v>668</v>
      </c>
      <c r="E140" s="47">
        <f>E142+E141+E146+E144+E145</f>
        <v>309.2</v>
      </c>
      <c r="F140" s="47"/>
    </row>
    <row r="141" spans="1:6" ht="54" hidden="1">
      <c r="A141" s="5" t="s">
        <v>830</v>
      </c>
      <c r="B141" s="68"/>
      <c r="C141" s="19" t="s">
        <v>755</v>
      </c>
      <c r="D141" s="67"/>
      <c r="E141" s="47"/>
      <c r="F141" s="47"/>
    </row>
    <row r="142" spans="1:7" ht="67.5">
      <c r="A142" s="5" t="s">
        <v>749</v>
      </c>
      <c r="B142" s="68"/>
      <c r="C142" s="19" t="s">
        <v>748</v>
      </c>
      <c r="D142" s="67">
        <v>248</v>
      </c>
      <c r="E142" s="47">
        <v>309.2</v>
      </c>
      <c r="F142" s="9"/>
      <c r="G142" s="12"/>
    </row>
    <row r="143" spans="1:8" ht="62.25" customHeight="1" hidden="1">
      <c r="A143" s="7" t="s">
        <v>756</v>
      </c>
      <c r="B143" s="68"/>
      <c r="C143" s="6" t="s">
        <v>755</v>
      </c>
      <c r="D143" s="67">
        <v>420</v>
      </c>
      <c r="E143" s="47"/>
      <c r="F143" s="9"/>
      <c r="G143" s="14"/>
      <c r="H143" s="1"/>
    </row>
    <row r="144" spans="1:8" ht="62.25" customHeight="1" hidden="1">
      <c r="A144" s="126" t="s">
        <v>288</v>
      </c>
      <c r="B144" s="5"/>
      <c r="C144" s="127" t="s">
        <v>290</v>
      </c>
      <c r="D144" s="10"/>
      <c r="E144" s="46"/>
      <c r="F144" s="9"/>
      <c r="G144" s="112"/>
      <c r="H144" s="1"/>
    </row>
    <row r="145" spans="1:8" ht="62.25" customHeight="1" hidden="1">
      <c r="A145" s="126" t="s">
        <v>289</v>
      </c>
      <c r="B145" s="5"/>
      <c r="C145" s="127" t="s">
        <v>291</v>
      </c>
      <c r="D145" s="10"/>
      <c r="E145" s="46"/>
      <c r="F145" s="9"/>
      <c r="G145" s="112"/>
      <c r="H145" s="1"/>
    </row>
    <row r="146" spans="1:8" ht="62.25" customHeight="1" hidden="1">
      <c r="A146" s="126" t="s">
        <v>521</v>
      </c>
      <c r="B146" s="68"/>
      <c r="C146" s="6" t="s">
        <v>522</v>
      </c>
      <c r="D146" s="67"/>
      <c r="E146" s="47"/>
      <c r="F146" s="9"/>
      <c r="G146" s="112"/>
      <c r="H146" s="1"/>
    </row>
    <row r="147" spans="1:6" ht="23.25" customHeight="1">
      <c r="A147" s="5" t="s">
        <v>751</v>
      </c>
      <c r="B147" s="68"/>
      <c r="C147" s="69" t="s">
        <v>750</v>
      </c>
      <c r="D147" s="67">
        <f>D148</f>
        <v>1618</v>
      </c>
      <c r="E147" s="47">
        <f>E148</f>
        <v>2374.5</v>
      </c>
      <c r="F147" s="47"/>
    </row>
    <row r="148" spans="1:6" ht="30">
      <c r="A148" s="5" t="s">
        <v>753</v>
      </c>
      <c r="B148" s="68"/>
      <c r="C148" s="69" t="s">
        <v>752</v>
      </c>
      <c r="D148" s="67">
        <v>1618</v>
      </c>
      <c r="E148" s="47">
        <f>E149+E153</f>
        <v>2374.5</v>
      </c>
      <c r="F148" s="49"/>
    </row>
    <row r="149" spans="1:6" ht="54" customHeight="1">
      <c r="A149" s="5" t="s">
        <v>1068</v>
      </c>
      <c r="B149" s="68"/>
      <c r="C149" s="69" t="s">
        <v>1070</v>
      </c>
      <c r="D149" s="67"/>
      <c r="E149" s="47">
        <v>1500</v>
      </c>
      <c r="F149" s="49"/>
    </row>
    <row r="150" spans="1:6" ht="2.25" customHeight="1" hidden="1">
      <c r="A150" s="5" t="s">
        <v>1069</v>
      </c>
      <c r="B150" s="68"/>
      <c r="C150" s="69" t="s">
        <v>752</v>
      </c>
      <c r="D150" s="67"/>
      <c r="E150" s="47"/>
      <c r="F150" s="49"/>
    </row>
    <row r="151" spans="1:6" ht="90" hidden="1">
      <c r="A151" s="5" t="s">
        <v>805</v>
      </c>
      <c r="B151" s="68"/>
      <c r="C151" s="69" t="s">
        <v>1047</v>
      </c>
      <c r="D151" s="67"/>
      <c r="E151" s="47">
        <f>E152</f>
        <v>0</v>
      </c>
      <c r="F151" s="49"/>
    </row>
    <row r="152" spans="1:6" ht="60" hidden="1">
      <c r="A152" s="5" t="s">
        <v>804</v>
      </c>
      <c r="B152" s="68"/>
      <c r="C152" s="69" t="s">
        <v>806</v>
      </c>
      <c r="D152" s="67"/>
      <c r="E152" s="47"/>
      <c r="F152" s="49"/>
    </row>
    <row r="153" spans="1:6" ht="30">
      <c r="A153" s="5" t="s">
        <v>1069</v>
      </c>
      <c r="B153" s="68"/>
      <c r="C153" s="69" t="s">
        <v>752</v>
      </c>
      <c r="D153" s="67"/>
      <c r="E153" s="47">
        <v>874.5</v>
      </c>
      <c r="F153" s="49"/>
    </row>
    <row r="154" spans="1:6" ht="15.75">
      <c r="A154" s="5"/>
      <c r="B154" s="5"/>
      <c r="C154" s="68" t="s">
        <v>268</v>
      </c>
      <c r="D154" s="10" t="e">
        <f>D11+D74</f>
        <v>#REF!</v>
      </c>
      <c r="E154" s="46">
        <f>E11+E74+E78</f>
        <v>345248.71200000006</v>
      </c>
      <c r="F154" s="46"/>
    </row>
    <row r="155" spans="1:5" ht="15">
      <c r="A155" s="113"/>
      <c r="B155" s="113"/>
      <c r="C155" s="113"/>
      <c r="D155" s="113"/>
      <c r="E155" s="113"/>
    </row>
    <row r="156" spans="1:5" ht="15">
      <c r="A156" s="113"/>
      <c r="B156" s="113"/>
      <c r="C156" s="113"/>
      <c r="D156" s="113"/>
      <c r="E156" s="113"/>
    </row>
    <row r="157" spans="1:5" ht="15">
      <c r="A157" s="113"/>
      <c r="B157" s="113"/>
      <c r="C157" s="113"/>
      <c r="D157" s="113"/>
      <c r="E157" s="113"/>
    </row>
    <row r="158" spans="1:5" ht="15">
      <c r="A158" s="113"/>
      <c r="B158" s="113"/>
      <c r="C158" s="113"/>
      <c r="D158" s="113"/>
      <c r="E158" s="113"/>
    </row>
    <row r="159" spans="1:5" ht="15">
      <c r="A159" s="113"/>
      <c r="B159" s="113"/>
      <c r="C159" s="113"/>
      <c r="D159" s="113"/>
      <c r="E159" s="113"/>
    </row>
    <row r="160" spans="1:5" ht="15">
      <c r="A160" s="113"/>
      <c r="B160" s="113"/>
      <c r="C160" s="113"/>
      <c r="D160" s="113"/>
      <c r="E160" s="113"/>
    </row>
  </sheetData>
  <sheetProtection/>
  <mergeCells count="88">
    <mergeCell ref="A5:E5"/>
    <mergeCell ref="D3:F3"/>
    <mergeCell ref="F78:F79"/>
    <mergeCell ref="E8:E9"/>
    <mergeCell ref="F8:F9"/>
    <mergeCell ref="A4:D4"/>
    <mergeCell ref="A10:B10"/>
    <mergeCell ref="A8:A9"/>
    <mergeCell ref="B93:B94"/>
    <mergeCell ref="A95:A96"/>
    <mergeCell ref="A93:A94"/>
    <mergeCell ref="A6:D6"/>
    <mergeCell ref="C8:C9"/>
    <mergeCell ref="D8:D9"/>
    <mergeCell ref="D78:D79"/>
    <mergeCell ref="C93:D93"/>
    <mergeCell ref="C110:C113"/>
    <mergeCell ref="F121:F122"/>
    <mergeCell ref="D127:D128"/>
    <mergeCell ref="C119:D119"/>
    <mergeCell ref="F132:F134"/>
    <mergeCell ref="D116:D117"/>
    <mergeCell ref="F129:F131"/>
    <mergeCell ref="F127:F128"/>
    <mergeCell ref="E119:E120"/>
    <mergeCell ref="A97:A98"/>
    <mergeCell ref="B97:B98"/>
    <mergeCell ref="D95:D96"/>
    <mergeCell ref="D97:D98"/>
    <mergeCell ref="B95:B96"/>
    <mergeCell ref="C97:C98"/>
    <mergeCell ref="C95:C96"/>
    <mergeCell ref="C132:D132"/>
    <mergeCell ref="C123:D123"/>
    <mergeCell ref="C127:C128"/>
    <mergeCell ref="E121:E122"/>
    <mergeCell ref="E116:E117"/>
    <mergeCell ref="E123:E124"/>
    <mergeCell ref="C129:D129"/>
    <mergeCell ref="E127:E128"/>
    <mergeCell ref="F93:F94"/>
    <mergeCell ref="F97:F98"/>
    <mergeCell ref="F95:F96"/>
    <mergeCell ref="E110:E113"/>
    <mergeCell ref="E93:E94"/>
    <mergeCell ref="F110:F113"/>
    <mergeCell ref="E95:E96"/>
    <mergeCell ref="E97:E98"/>
    <mergeCell ref="D110:D113"/>
    <mergeCell ref="F137:F138"/>
    <mergeCell ref="E129:E131"/>
    <mergeCell ref="B116:B117"/>
    <mergeCell ref="C121:D121"/>
    <mergeCell ref="F135:F136"/>
    <mergeCell ref="C135:C136"/>
    <mergeCell ref="F123:F124"/>
    <mergeCell ref="F116:F117"/>
    <mergeCell ref="F119:F120"/>
    <mergeCell ref="E137:E138"/>
    <mergeCell ref="A129:A131"/>
    <mergeCell ref="A137:A138"/>
    <mergeCell ref="C133:D133"/>
    <mergeCell ref="C130:D130"/>
    <mergeCell ref="D135:D136"/>
    <mergeCell ref="D137:D138"/>
    <mergeCell ref="B129:B131"/>
    <mergeCell ref="E135:E136"/>
    <mergeCell ref="E132:E134"/>
    <mergeCell ref="A123:A124"/>
    <mergeCell ref="A110:A113"/>
    <mergeCell ref="A132:A134"/>
    <mergeCell ref="C137:C138"/>
    <mergeCell ref="A135:A136"/>
    <mergeCell ref="B135:B136"/>
    <mergeCell ref="B137:B138"/>
    <mergeCell ref="B132:B134"/>
    <mergeCell ref="B110:B113"/>
    <mergeCell ref="C116:C117"/>
    <mergeCell ref="A1:E2"/>
    <mergeCell ref="A7:E7"/>
    <mergeCell ref="A116:A117"/>
    <mergeCell ref="A127:A128"/>
    <mergeCell ref="B121:B122"/>
    <mergeCell ref="A121:A122"/>
    <mergeCell ref="A119:A120"/>
    <mergeCell ref="B119:B120"/>
    <mergeCell ref="B123:B124"/>
    <mergeCell ref="B127:B128"/>
  </mergeCells>
  <printOptions horizontalCentered="1"/>
  <pageMargins left="0.7874015748031497" right="0.3937007874015748" top="0.7874015748031497" bottom="0.7874015748031497" header="0.5118110236220472" footer="0.5118110236220472"/>
  <pageSetup fitToHeight="0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50"/>
  <sheetViews>
    <sheetView tabSelected="1" zoomScalePageLayoutView="0" workbookViewId="0" topLeftCell="A1">
      <selection activeCell="R134" sqref="A1:IV16384"/>
    </sheetView>
  </sheetViews>
  <sheetFormatPr defaultColWidth="9.140625" defaultRowHeight="15"/>
  <cols>
    <col min="1" max="1" width="51.421875" style="0" customWidth="1"/>
    <col min="2" max="2" width="5.421875" style="0" customWidth="1"/>
    <col min="3" max="3" width="5.140625" style="0" customWidth="1"/>
    <col min="4" max="4" width="17.00390625" style="0" customWidth="1"/>
    <col min="5" max="5" width="5.00390625" style="0" customWidth="1"/>
    <col min="6" max="6" width="12.28125" style="0" customWidth="1"/>
    <col min="7" max="7" width="0.13671875" style="0" customWidth="1"/>
    <col min="8" max="8" width="13.28125" style="0" hidden="1" customWidth="1"/>
    <col min="9" max="9" width="0.13671875" style="0" hidden="1" customWidth="1"/>
    <col min="10" max="13" width="9.140625" style="0" hidden="1" customWidth="1"/>
    <col min="14" max="14" width="0.13671875" style="0" customWidth="1"/>
    <col min="15" max="15" width="0.2890625" style="0" customWidth="1"/>
    <col min="19" max="19" width="0.71875" style="0" customWidth="1"/>
    <col min="21" max="21" width="0.2890625" style="0" customWidth="1"/>
  </cols>
  <sheetData>
    <row r="1" spans="1:7" ht="15">
      <c r="A1" s="584" t="s">
        <v>194</v>
      </c>
      <c r="B1" s="584"/>
      <c r="C1" s="584"/>
      <c r="D1" s="584"/>
      <c r="E1" s="584"/>
      <c r="F1" s="152"/>
      <c r="G1" s="152"/>
    </row>
    <row r="2" spans="1:7" ht="15" customHeight="1">
      <c r="A2" s="585" t="s">
        <v>1007</v>
      </c>
      <c r="B2" s="585"/>
      <c r="C2" s="585"/>
      <c r="D2" s="585"/>
      <c r="E2" s="585"/>
      <c r="F2" s="152"/>
      <c r="G2" s="152"/>
    </row>
    <row r="3" spans="1:7" ht="25.5" customHeight="1">
      <c r="A3" s="585" t="s">
        <v>135</v>
      </c>
      <c r="B3" s="585"/>
      <c r="C3" s="585"/>
      <c r="D3" s="585"/>
      <c r="E3" s="585"/>
      <c r="F3" s="585"/>
      <c r="G3" s="585"/>
    </row>
    <row r="4" spans="1:12" ht="73.5" customHeight="1">
      <c r="A4" s="590" t="s">
        <v>12</v>
      </c>
      <c r="B4" s="590"/>
      <c r="C4" s="590"/>
      <c r="D4" s="590"/>
      <c r="E4" s="590"/>
      <c r="F4" s="590"/>
      <c r="L4" s="36"/>
    </row>
    <row r="5" spans="1:5" ht="15.75" hidden="1">
      <c r="A5" s="574"/>
      <c r="B5" s="574"/>
      <c r="C5" s="574"/>
      <c r="D5" s="574"/>
      <c r="E5" s="574"/>
    </row>
    <row r="6" spans="1:6" ht="16.5" thickBot="1">
      <c r="A6" s="591" t="s">
        <v>9</v>
      </c>
      <c r="B6" s="591"/>
      <c r="C6" s="591"/>
      <c r="D6" s="591"/>
      <c r="E6" s="591"/>
      <c r="F6" s="591"/>
    </row>
    <row r="7" spans="1:8" s="13" customFormat="1" ht="15" customHeight="1">
      <c r="A7" s="577" t="s">
        <v>606</v>
      </c>
      <c r="B7" s="579" t="s">
        <v>1066</v>
      </c>
      <c r="C7" s="579" t="s">
        <v>270</v>
      </c>
      <c r="D7" s="579" t="s">
        <v>271</v>
      </c>
      <c r="E7" s="579" t="s">
        <v>272</v>
      </c>
      <c r="F7" s="586">
        <v>2016</v>
      </c>
      <c r="G7" s="588">
        <v>2016</v>
      </c>
      <c r="H7" s="575">
        <v>2017</v>
      </c>
    </row>
    <row r="8" spans="1:8" s="13" customFormat="1" ht="15.75" thickBot="1">
      <c r="A8" s="578"/>
      <c r="B8" s="580"/>
      <c r="C8" s="580"/>
      <c r="D8" s="580"/>
      <c r="E8" s="580"/>
      <c r="F8" s="587"/>
      <c r="G8" s="589"/>
      <c r="H8" s="576"/>
    </row>
    <row r="9" spans="1:8" s="65" customFormat="1" ht="12">
      <c r="A9" s="500">
        <v>1</v>
      </c>
      <c r="B9" s="501">
        <v>2</v>
      </c>
      <c r="C9" s="501">
        <v>3</v>
      </c>
      <c r="D9" s="501">
        <v>4</v>
      </c>
      <c r="E9" s="501">
        <v>5</v>
      </c>
      <c r="F9" s="502">
        <v>6</v>
      </c>
      <c r="G9" s="443"/>
      <c r="H9" s="66"/>
    </row>
    <row r="10" spans="1:8" ht="15">
      <c r="A10" s="503" t="s">
        <v>273</v>
      </c>
      <c r="B10" s="122"/>
      <c r="C10" s="122"/>
      <c r="D10" s="122"/>
      <c r="E10" s="122"/>
      <c r="F10" s="39">
        <f>F11+F320+F361+F516+F561+F625+F639+F258+F274+F265</f>
        <v>346248.71199999994</v>
      </c>
      <c r="G10" s="30" t="e">
        <f>G11+G320+G361+G516+G561+G625+G639+G258+G274+G650</f>
        <v>#REF!</v>
      </c>
      <c r="H10" s="30" t="e">
        <f>H11+H320+H361+H516+H561+H625+H639+H258+H274+H650</f>
        <v>#REF!</v>
      </c>
    </row>
    <row r="11" spans="1:8" ht="15">
      <c r="A11" s="110" t="s">
        <v>1012</v>
      </c>
      <c r="B11" s="110" t="s">
        <v>953</v>
      </c>
      <c r="C11" s="110"/>
      <c r="D11" s="110"/>
      <c r="E11" s="110"/>
      <c r="F11" s="39">
        <f>F12+F16+F32+F106+F119+F125</f>
        <v>33670.704</v>
      </c>
      <c r="G11" s="30" t="e">
        <f>G12+G16+G32+G106+G119+G125</f>
        <v>#REF!</v>
      </c>
      <c r="H11" s="30" t="e">
        <f>H12+H16+H32+H106+H119+H125</f>
        <v>#REF!</v>
      </c>
    </row>
    <row r="12" spans="1:8" ht="41.25">
      <c r="A12" s="162" t="s">
        <v>88</v>
      </c>
      <c r="B12" s="110" t="s">
        <v>953</v>
      </c>
      <c r="C12" s="110" t="s">
        <v>954</v>
      </c>
      <c r="D12" s="147"/>
      <c r="E12" s="110"/>
      <c r="F12" s="39">
        <f>F13</f>
        <v>1175</v>
      </c>
      <c r="G12" s="33">
        <f>G13</f>
        <v>1000</v>
      </c>
      <c r="H12" s="33">
        <f>H13</f>
        <v>1000</v>
      </c>
    </row>
    <row r="13" spans="1:8" ht="15">
      <c r="A13" s="107" t="s">
        <v>281</v>
      </c>
      <c r="B13" s="107" t="s">
        <v>953</v>
      </c>
      <c r="C13" s="107" t="s">
        <v>954</v>
      </c>
      <c r="D13" s="107" t="s">
        <v>736</v>
      </c>
      <c r="E13" s="107"/>
      <c r="F13" s="37">
        <f aca="true" t="shared" si="0" ref="F13:H14">F14</f>
        <v>1175</v>
      </c>
      <c r="G13" s="27">
        <f t="shared" si="0"/>
        <v>1000</v>
      </c>
      <c r="H13" s="27">
        <f t="shared" si="0"/>
        <v>1000</v>
      </c>
    </row>
    <row r="14" spans="1:8" ht="27">
      <c r="A14" s="107" t="s">
        <v>879</v>
      </c>
      <c r="B14" s="107" t="s">
        <v>953</v>
      </c>
      <c r="C14" s="107" t="s">
        <v>954</v>
      </c>
      <c r="D14" s="107" t="s">
        <v>737</v>
      </c>
      <c r="E14" s="107"/>
      <c r="F14" s="37">
        <f t="shared" si="0"/>
        <v>1175</v>
      </c>
      <c r="G14" s="27">
        <f t="shared" si="0"/>
        <v>1000</v>
      </c>
      <c r="H14" s="27">
        <f t="shared" si="0"/>
        <v>1000</v>
      </c>
    </row>
    <row r="15" spans="1:8" ht="69" customHeight="1">
      <c r="A15" s="107" t="s">
        <v>284</v>
      </c>
      <c r="B15" s="107" t="s">
        <v>953</v>
      </c>
      <c r="C15" s="107" t="s">
        <v>954</v>
      </c>
      <c r="D15" s="107" t="s">
        <v>737</v>
      </c>
      <c r="E15" s="107" t="s">
        <v>163</v>
      </c>
      <c r="F15" s="37">
        <v>1175</v>
      </c>
      <c r="G15" s="27">
        <v>1000</v>
      </c>
      <c r="H15" s="27">
        <v>1000</v>
      </c>
    </row>
    <row r="16" spans="1:8" ht="54">
      <c r="A16" s="110" t="s">
        <v>955</v>
      </c>
      <c r="B16" s="110" t="s">
        <v>953</v>
      </c>
      <c r="C16" s="110" t="s">
        <v>773</v>
      </c>
      <c r="D16" s="147"/>
      <c r="E16" s="110"/>
      <c r="F16" s="39">
        <f>F17+F27</f>
        <v>1697.3</v>
      </c>
      <c r="G16" s="30">
        <f>G17+G27</f>
        <v>1659.2</v>
      </c>
      <c r="H16" s="30">
        <f>H17+H27</f>
        <v>1659.2</v>
      </c>
    </row>
    <row r="17" spans="1:8" ht="27.75">
      <c r="A17" s="162" t="s">
        <v>530</v>
      </c>
      <c r="B17" s="147" t="s">
        <v>953</v>
      </c>
      <c r="C17" s="147" t="s">
        <v>773</v>
      </c>
      <c r="D17" s="147" t="s">
        <v>732</v>
      </c>
      <c r="E17" s="147"/>
      <c r="F17" s="52">
        <f>F18+F21</f>
        <v>1498.1</v>
      </c>
      <c r="G17" s="28">
        <f>G18+G21</f>
        <v>1460</v>
      </c>
      <c r="H17" s="28">
        <f>H18+H21</f>
        <v>1460</v>
      </c>
    </row>
    <row r="18" spans="1:8" ht="27.75">
      <c r="A18" s="169" t="s">
        <v>308</v>
      </c>
      <c r="B18" s="107" t="s">
        <v>953</v>
      </c>
      <c r="C18" s="107" t="s">
        <v>773</v>
      </c>
      <c r="D18" s="107" t="s">
        <v>733</v>
      </c>
      <c r="E18" s="107"/>
      <c r="F18" s="37">
        <f aca="true" t="shared" si="1" ref="F18:H19">F19</f>
        <v>456</v>
      </c>
      <c r="G18" s="27">
        <f t="shared" si="1"/>
        <v>456.2</v>
      </c>
      <c r="H18" s="27">
        <f t="shared" si="1"/>
        <v>456.2</v>
      </c>
    </row>
    <row r="19" spans="1:8" ht="31.5" customHeight="1">
      <c r="A19" s="107" t="s">
        <v>879</v>
      </c>
      <c r="B19" s="107" t="s">
        <v>953</v>
      </c>
      <c r="C19" s="107" t="s">
        <v>773</v>
      </c>
      <c r="D19" s="107" t="s">
        <v>734</v>
      </c>
      <c r="E19" s="107"/>
      <c r="F19" s="37">
        <f t="shared" si="1"/>
        <v>456</v>
      </c>
      <c r="G19" s="27">
        <f t="shared" si="1"/>
        <v>456.2</v>
      </c>
      <c r="H19" s="27">
        <f t="shared" si="1"/>
        <v>456.2</v>
      </c>
    </row>
    <row r="20" spans="1:8" ht="67.5">
      <c r="A20" s="107" t="s">
        <v>939</v>
      </c>
      <c r="B20" s="107" t="s">
        <v>953</v>
      </c>
      <c r="C20" s="107" t="s">
        <v>773</v>
      </c>
      <c r="D20" s="107" t="s">
        <v>735</v>
      </c>
      <c r="E20" s="107" t="s">
        <v>163</v>
      </c>
      <c r="F20" s="37">
        <v>456</v>
      </c>
      <c r="G20" s="27">
        <v>456.2</v>
      </c>
      <c r="H20" s="27">
        <v>456.2</v>
      </c>
    </row>
    <row r="21" spans="1:11" ht="27" customHeight="1">
      <c r="A21" s="148" t="s">
        <v>285</v>
      </c>
      <c r="B21" s="147" t="s">
        <v>953</v>
      </c>
      <c r="C21" s="147" t="s">
        <v>773</v>
      </c>
      <c r="D21" s="147" t="s">
        <v>731</v>
      </c>
      <c r="E21" s="147"/>
      <c r="F21" s="52">
        <f>F22</f>
        <v>1042.1</v>
      </c>
      <c r="G21" s="28">
        <f>G22</f>
        <v>1003.8</v>
      </c>
      <c r="H21" s="28">
        <f>H22</f>
        <v>1003.8</v>
      </c>
      <c r="I21" s="572"/>
      <c r="J21" s="573"/>
      <c r="K21" s="573"/>
    </row>
    <row r="22" spans="1:8" ht="27">
      <c r="A22" s="107" t="s">
        <v>879</v>
      </c>
      <c r="B22" s="107" t="s">
        <v>953</v>
      </c>
      <c r="C22" s="107" t="s">
        <v>773</v>
      </c>
      <c r="D22" s="107" t="s">
        <v>664</v>
      </c>
      <c r="E22" s="107"/>
      <c r="F22" s="37">
        <f>F23+F24+F25+F26</f>
        <v>1042.1</v>
      </c>
      <c r="G22" s="27">
        <f>G23+G24+G25</f>
        <v>1003.8</v>
      </c>
      <c r="H22" s="27">
        <f>H23+H24+H25</f>
        <v>1003.8</v>
      </c>
    </row>
    <row r="23" spans="1:8" ht="67.5">
      <c r="A23" s="107" t="s">
        <v>939</v>
      </c>
      <c r="B23" s="107" t="s">
        <v>953</v>
      </c>
      <c r="C23" s="107" t="s">
        <v>773</v>
      </c>
      <c r="D23" s="107" t="s">
        <v>664</v>
      </c>
      <c r="E23" s="107" t="s">
        <v>163</v>
      </c>
      <c r="F23" s="37">
        <v>969</v>
      </c>
      <c r="G23" s="27">
        <v>938.8</v>
      </c>
      <c r="H23" s="27">
        <v>938.8</v>
      </c>
    </row>
    <row r="24" spans="1:8" ht="27">
      <c r="A24" s="231" t="s">
        <v>575</v>
      </c>
      <c r="B24" s="107" t="s">
        <v>953</v>
      </c>
      <c r="C24" s="107" t="s">
        <v>773</v>
      </c>
      <c r="D24" s="107" t="s">
        <v>664</v>
      </c>
      <c r="E24" s="107" t="s">
        <v>763</v>
      </c>
      <c r="F24" s="37">
        <v>73</v>
      </c>
      <c r="G24" s="27">
        <v>65</v>
      </c>
      <c r="H24" s="27">
        <v>65</v>
      </c>
    </row>
    <row r="25" spans="1:8" ht="15" hidden="1">
      <c r="A25" s="107" t="s">
        <v>161</v>
      </c>
      <c r="B25" s="107" t="s">
        <v>953</v>
      </c>
      <c r="C25" s="107" t="s">
        <v>773</v>
      </c>
      <c r="D25" s="107" t="s">
        <v>664</v>
      </c>
      <c r="E25" s="107" t="s">
        <v>162</v>
      </c>
      <c r="F25" s="37"/>
      <c r="G25" s="27"/>
      <c r="H25" s="27"/>
    </row>
    <row r="26" spans="1:8" ht="15">
      <c r="A26" s="107" t="s">
        <v>161</v>
      </c>
      <c r="B26" s="107" t="s">
        <v>953</v>
      </c>
      <c r="C26" s="107" t="s">
        <v>773</v>
      </c>
      <c r="D26" s="107" t="s">
        <v>664</v>
      </c>
      <c r="E26" s="107" t="s">
        <v>162</v>
      </c>
      <c r="F26" s="37">
        <v>0.1</v>
      </c>
      <c r="G26" s="27"/>
      <c r="H26" s="87"/>
    </row>
    <row r="27" spans="1:12" ht="27.75">
      <c r="A27" s="162" t="s">
        <v>882</v>
      </c>
      <c r="B27" s="110" t="s">
        <v>953</v>
      </c>
      <c r="C27" s="110" t="s">
        <v>773</v>
      </c>
      <c r="D27" s="110" t="s">
        <v>991</v>
      </c>
      <c r="E27" s="110"/>
      <c r="F27" s="39">
        <f aca="true" t="shared" si="2" ref="F27:H28">F28</f>
        <v>199.2</v>
      </c>
      <c r="G27" s="30">
        <f t="shared" si="2"/>
        <v>199.2</v>
      </c>
      <c r="H27" s="129">
        <f t="shared" si="2"/>
        <v>199.2</v>
      </c>
      <c r="I27" s="100"/>
      <c r="J27" s="100"/>
      <c r="K27" s="100"/>
      <c r="L27" s="100"/>
    </row>
    <row r="28" spans="1:12" ht="30" customHeight="1">
      <c r="A28" s="148" t="s">
        <v>173</v>
      </c>
      <c r="B28" s="147" t="s">
        <v>953</v>
      </c>
      <c r="C28" s="147" t="s">
        <v>773</v>
      </c>
      <c r="D28" s="147" t="s">
        <v>992</v>
      </c>
      <c r="E28" s="147"/>
      <c r="F28" s="53">
        <f t="shared" si="2"/>
        <v>199.2</v>
      </c>
      <c r="G28" s="55">
        <f t="shared" si="2"/>
        <v>199.2</v>
      </c>
      <c r="H28" s="130">
        <f t="shared" si="2"/>
        <v>199.2</v>
      </c>
      <c r="I28" s="100"/>
      <c r="J28" s="100"/>
      <c r="K28" s="100"/>
      <c r="L28" s="100"/>
    </row>
    <row r="29" spans="1:12" ht="28.5" customHeight="1">
      <c r="A29" s="169" t="s">
        <v>222</v>
      </c>
      <c r="B29" s="107" t="s">
        <v>953</v>
      </c>
      <c r="C29" s="107" t="s">
        <v>773</v>
      </c>
      <c r="D29" s="107" t="s">
        <v>740</v>
      </c>
      <c r="E29" s="107"/>
      <c r="F29" s="37">
        <f>F30+F31</f>
        <v>199.2</v>
      </c>
      <c r="G29" s="27">
        <f>G30+G31</f>
        <v>199.2</v>
      </c>
      <c r="H29" s="87">
        <f>H30+H31</f>
        <v>199.2</v>
      </c>
      <c r="I29" s="100"/>
      <c r="J29" s="100"/>
      <c r="K29" s="100"/>
      <c r="L29" s="100"/>
    </row>
    <row r="30" spans="1:12" ht="67.5">
      <c r="A30" s="107" t="s">
        <v>939</v>
      </c>
      <c r="B30" s="107" t="s">
        <v>953</v>
      </c>
      <c r="C30" s="107" t="s">
        <v>773</v>
      </c>
      <c r="D30" s="107" t="s">
        <v>740</v>
      </c>
      <c r="E30" s="107" t="s">
        <v>163</v>
      </c>
      <c r="F30" s="37">
        <v>184</v>
      </c>
      <c r="G30" s="27">
        <v>184</v>
      </c>
      <c r="H30" s="87">
        <v>184</v>
      </c>
      <c r="I30" s="100"/>
      <c r="J30" s="100"/>
      <c r="K30" s="182"/>
      <c r="L30" s="100"/>
    </row>
    <row r="31" spans="1:12" ht="27">
      <c r="A31" s="231" t="s">
        <v>575</v>
      </c>
      <c r="B31" s="107" t="s">
        <v>953</v>
      </c>
      <c r="C31" s="107" t="s">
        <v>773</v>
      </c>
      <c r="D31" s="107" t="s">
        <v>740</v>
      </c>
      <c r="E31" s="107" t="s">
        <v>763</v>
      </c>
      <c r="F31" s="37">
        <v>15.2</v>
      </c>
      <c r="G31" s="27">
        <v>15.2</v>
      </c>
      <c r="H31" s="87">
        <v>15.2</v>
      </c>
      <c r="I31" s="100"/>
      <c r="J31" s="100"/>
      <c r="K31" s="100"/>
      <c r="L31" s="100"/>
    </row>
    <row r="32" spans="1:12" ht="63.75" customHeight="1">
      <c r="A32" s="110" t="s">
        <v>141</v>
      </c>
      <c r="B32" s="110" t="s">
        <v>953</v>
      </c>
      <c r="C32" s="110" t="s">
        <v>774</v>
      </c>
      <c r="D32" s="110"/>
      <c r="E32" s="110"/>
      <c r="F32" s="39">
        <f>F33+F39+F49+F62+F66+F81+F91+F96+F102</f>
        <v>16493.715</v>
      </c>
      <c r="G32" s="33">
        <f>G33+G39+G44+G48</f>
        <v>15566.114</v>
      </c>
      <c r="H32" s="131">
        <f>H33+H39+H44+H48</f>
        <v>14651.114</v>
      </c>
      <c r="I32" s="581"/>
      <c r="J32" s="581"/>
      <c r="K32" s="581"/>
      <c r="L32" s="144"/>
    </row>
    <row r="33" spans="1:12" ht="30.75" customHeight="1">
      <c r="A33" s="162" t="s">
        <v>528</v>
      </c>
      <c r="B33" s="147" t="s">
        <v>953</v>
      </c>
      <c r="C33" s="147" t="s">
        <v>774</v>
      </c>
      <c r="D33" s="147" t="s">
        <v>328</v>
      </c>
      <c r="E33" s="147"/>
      <c r="F33" s="52">
        <f>F34</f>
        <v>12443.744</v>
      </c>
      <c r="G33" s="85">
        <f>G34</f>
        <v>11200</v>
      </c>
      <c r="H33" s="86">
        <f>H34</f>
        <v>11200</v>
      </c>
      <c r="I33" s="101" t="s">
        <v>665</v>
      </c>
      <c r="J33" s="101" t="s">
        <v>198</v>
      </c>
      <c r="K33" s="101" t="s">
        <v>538</v>
      </c>
      <c r="L33" s="101" t="s">
        <v>456</v>
      </c>
    </row>
    <row r="34" spans="1:12" ht="27.75">
      <c r="A34" s="169" t="s">
        <v>529</v>
      </c>
      <c r="B34" s="107" t="s">
        <v>953</v>
      </c>
      <c r="C34" s="107" t="s">
        <v>774</v>
      </c>
      <c r="D34" s="107" t="s">
        <v>359</v>
      </c>
      <c r="E34" s="107"/>
      <c r="F34" s="37">
        <f>F36+F37+F38</f>
        <v>12443.744</v>
      </c>
      <c r="G34" s="27">
        <f>G36+G37+G38</f>
        <v>11200</v>
      </c>
      <c r="H34" s="87">
        <f>H36+H37+H38</f>
        <v>11200</v>
      </c>
      <c r="I34" s="144"/>
      <c r="J34" s="144"/>
      <c r="K34" s="144"/>
      <c r="L34" s="144"/>
    </row>
    <row r="35" spans="1:12" ht="27">
      <c r="A35" s="107" t="s">
        <v>879</v>
      </c>
      <c r="B35" s="107" t="s">
        <v>953</v>
      </c>
      <c r="C35" s="107" t="s">
        <v>774</v>
      </c>
      <c r="D35" s="107" t="s">
        <v>360</v>
      </c>
      <c r="E35" s="107"/>
      <c r="F35" s="37">
        <f aca="true" t="shared" si="3" ref="F35:L35">F36+F37+F38</f>
        <v>12443.744</v>
      </c>
      <c r="G35" s="27">
        <f t="shared" si="3"/>
        <v>11200</v>
      </c>
      <c r="H35" s="87">
        <f t="shared" si="3"/>
        <v>11200</v>
      </c>
      <c r="I35" s="145">
        <f t="shared" si="3"/>
        <v>848.5</v>
      </c>
      <c r="J35" s="145">
        <f t="shared" si="3"/>
        <v>300</v>
      </c>
      <c r="K35" s="145">
        <f t="shared" si="3"/>
        <v>9439</v>
      </c>
      <c r="L35" s="145">
        <f t="shared" si="3"/>
        <v>1052</v>
      </c>
    </row>
    <row r="36" spans="1:12" ht="67.5">
      <c r="A36" s="107" t="s">
        <v>939</v>
      </c>
      <c r="B36" s="107" t="s">
        <v>953</v>
      </c>
      <c r="C36" s="107" t="s">
        <v>774</v>
      </c>
      <c r="D36" s="107" t="s">
        <v>360</v>
      </c>
      <c r="E36" s="107" t="s">
        <v>163</v>
      </c>
      <c r="F36" s="37">
        <v>12020</v>
      </c>
      <c r="G36" s="27">
        <v>10872</v>
      </c>
      <c r="H36" s="87">
        <v>10872</v>
      </c>
      <c r="I36" s="37">
        <v>819</v>
      </c>
      <c r="J36" s="37">
        <v>290</v>
      </c>
      <c r="K36" s="37">
        <v>9097</v>
      </c>
      <c r="L36" s="37">
        <v>1031</v>
      </c>
    </row>
    <row r="37" spans="1:12" ht="27">
      <c r="A37" s="231" t="s">
        <v>575</v>
      </c>
      <c r="B37" s="107" t="s">
        <v>953</v>
      </c>
      <c r="C37" s="107" t="s">
        <v>774</v>
      </c>
      <c r="D37" s="107" t="s">
        <v>360</v>
      </c>
      <c r="E37" s="107" t="s">
        <v>763</v>
      </c>
      <c r="F37" s="37">
        <v>367</v>
      </c>
      <c r="G37" s="27">
        <v>310</v>
      </c>
      <c r="H37" s="87">
        <v>310</v>
      </c>
      <c r="I37" s="37">
        <v>10</v>
      </c>
      <c r="J37" s="37">
        <v>10</v>
      </c>
      <c r="K37" s="37">
        <v>326</v>
      </c>
      <c r="L37" s="37">
        <v>21</v>
      </c>
    </row>
    <row r="38" spans="1:12" ht="15">
      <c r="A38" s="107" t="s">
        <v>161</v>
      </c>
      <c r="B38" s="107" t="s">
        <v>953</v>
      </c>
      <c r="C38" s="107" t="s">
        <v>774</v>
      </c>
      <c r="D38" s="107" t="s">
        <v>360</v>
      </c>
      <c r="E38" s="107" t="s">
        <v>162</v>
      </c>
      <c r="F38" s="37">
        <v>56.744</v>
      </c>
      <c r="G38" s="27">
        <v>18</v>
      </c>
      <c r="H38" s="87">
        <v>18</v>
      </c>
      <c r="I38" s="37">
        <v>19.5</v>
      </c>
      <c r="J38" s="164"/>
      <c r="K38" s="164">
        <v>16</v>
      </c>
      <c r="L38" s="37"/>
    </row>
    <row r="39" spans="1:12" ht="27.75">
      <c r="A39" s="162" t="s">
        <v>882</v>
      </c>
      <c r="B39" s="110" t="s">
        <v>953</v>
      </c>
      <c r="C39" s="110" t="s">
        <v>774</v>
      </c>
      <c r="D39" s="110" t="s">
        <v>991</v>
      </c>
      <c r="E39" s="110"/>
      <c r="F39" s="39">
        <f aca="true" t="shared" si="4" ref="F39:H40">F40</f>
        <v>297</v>
      </c>
      <c r="G39" s="30">
        <f t="shared" si="4"/>
        <v>237</v>
      </c>
      <c r="H39" s="129">
        <f t="shared" si="4"/>
        <v>237</v>
      </c>
      <c r="I39" s="144"/>
      <c r="J39" s="144"/>
      <c r="K39" s="144"/>
      <c r="L39" s="144"/>
    </row>
    <row r="40" spans="1:12" ht="30" customHeight="1">
      <c r="A40" s="148" t="s">
        <v>173</v>
      </c>
      <c r="B40" s="147" t="s">
        <v>953</v>
      </c>
      <c r="C40" s="147" t="s">
        <v>774</v>
      </c>
      <c r="D40" s="147" t="s">
        <v>992</v>
      </c>
      <c r="E40" s="147"/>
      <c r="F40" s="53">
        <f>F41+F45</f>
        <v>297</v>
      </c>
      <c r="G40" s="55">
        <f t="shared" si="4"/>
        <v>237</v>
      </c>
      <c r="H40" s="130">
        <f t="shared" si="4"/>
        <v>237</v>
      </c>
      <c r="I40" s="144"/>
      <c r="J40" s="144"/>
      <c r="K40" s="144"/>
      <c r="L40" s="144"/>
    </row>
    <row r="41" spans="1:12" ht="45.75" customHeight="1">
      <c r="A41" s="183" t="s">
        <v>944</v>
      </c>
      <c r="B41" s="176" t="s">
        <v>953</v>
      </c>
      <c r="C41" s="176" t="s">
        <v>774</v>
      </c>
      <c r="D41" s="239" t="s">
        <v>249</v>
      </c>
      <c r="E41" s="147"/>
      <c r="F41" s="53">
        <f>F42</f>
        <v>237</v>
      </c>
      <c r="G41" s="88">
        <f>G42+G43</f>
        <v>237</v>
      </c>
      <c r="H41" s="132">
        <f>H42+H43</f>
        <v>237</v>
      </c>
      <c r="I41" s="144"/>
      <c r="J41" s="144"/>
      <c r="K41" s="144"/>
      <c r="L41" s="144"/>
    </row>
    <row r="42" spans="1:12" ht="67.5">
      <c r="A42" s="231" t="s">
        <v>284</v>
      </c>
      <c r="B42" s="107" t="s">
        <v>953</v>
      </c>
      <c r="C42" s="107" t="s">
        <v>774</v>
      </c>
      <c r="D42" s="239" t="s">
        <v>249</v>
      </c>
      <c r="E42" s="107" t="s">
        <v>163</v>
      </c>
      <c r="F42" s="38">
        <v>237</v>
      </c>
      <c r="G42" s="31">
        <v>237</v>
      </c>
      <c r="H42" s="133">
        <v>237</v>
      </c>
      <c r="I42" s="144"/>
      <c r="J42" s="144"/>
      <c r="K42" s="144"/>
      <c r="L42" s="144"/>
    </row>
    <row r="43" spans="1:12" ht="1.5" customHeight="1">
      <c r="A43" s="162" t="s">
        <v>882</v>
      </c>
      <c r="B43" s="110" t="s">
        <v>953</v>
      </c>
      <c r="C43" s="110" t="s">
        <v>774</v>
      </c>
      <c r="D43" s="110" t="s">
        <v>172</v>
      </c>
      <c r="E43" s="110"/>
      <c r="F43" s="39">
        <f>F44</f>
        <v>60</v>
      </c>
      <c r="G43" s="31"/>
      <c r="H43" s="133"/>
      <c r="I43" s="144"/>
      <c r="J43" s="144"/>
      <c r="K43" s="144"/>
      <c r="L43" s="144"/>
    </row>
    <row r="44" spans="1:12" ht="28.5" hidden="1">
      <c r="A44" s="148" t="s">
        <v>173</v>
      </c>
      <c r="B44" s="147" t="s">
        <v>953</v>
      </c>
      <c r="C44" s="147" t="s">
        <v>774</v>
      </c>
      <c r="D44" s="147" t="s">
        <v>174</v>
      </c>
      <c r="E44" s="147"/>
      <c r="F44" s="53">
        <f>F45</f>
        <v>60</v>
      </c>
      <c r="G44" s="89">
        <f>G45</f>
        <v>0</v>
      </c>
      <c r="H44" s="134">
        <f>H45</f>
        <v>0</v>
      </c>
      <c r="I44" s="144"/>
      <c r="J44" s="144"/>
      <c r="K44" s="144"/>
      <c r="L44" s="144"/>
    </row>
    <row r="45" spans="1:12" ht="36.75" customHeight="1">
      <c r="A45" s="187" t="s">
        <v>15</v>
      </c>
      <c r="B45" s="153" t="s">
        <v>953</v>
      </c>
      <c r="C45" s="153" t="s">
        <v>774</v>
      </c>
      <c r="D45" s="223" t="s">
        <v>248</v>
      </c>
      <c r="E45" s="153"/>
      <c r="F45" s="104">
        <f>F47+F46</f>
        <v>60</v>
      </c>
      <c r="G45" s="90">
        <f>G47</f>
        <v>0</v>
      </c>
      <c r="H45" s="135">
        <f>H47</f>
        <v>0</v>
      </c>
      <c r="I45" s="144"/>
      <c r="J45" s="144"/>
      <c r="K45" s="144"/>
      <c r="L45" s="144"/>
    </row>
    <row r="46" spans="1:12" ht="76.5" customHeight="1">
      <c r="A46" s="231" t="s">
        <v>284</v>
      </c>
      <c r="B46" s="107" t="s">
        <v>953</v>
      </c>
      <c r="C46" s="107" t="s">
        <v>774</v>
      </c>
      <c r="D46" s="223" t="s">
        <v>248</v>
      </c>
      <c r="E46" s="153" t="s">
        <v>163</v>
      </c>
      <c r="F46" s="104">
        <v>42</v>
      </c>
      <c r="G46" s="90"/>
      <c r="H46" s="135"/>
      <c r="I46" s="144"/>
      <c r="J46" s="144"/>
      <c r="K46" s="144"/>
      <c r="L46" s="144"/>
    </row>
    <row r="47" spans="1:12" ht="27">
      <c r="A47" s="231" t="s">
        <v>575</v>
      </c>
      <c r="B47" s="107" t="s">
        <v>953</v>
      </c>
      <c r="C47" s="107" t="s">
        <v>774</v>
      </c>
      <c r="D47" s="223" t="s">
        <v>248</v>
      </c>
      <c r="E47" s="107" t="s">
        <v>763</v>
      </c>
      <c r="F47" s="38">
        <v>18</v>
      </c>
      <c r="G47" s="89"/>
      <c r="H47" s="134"/>
      <c r="I47" s="144"/>
      <c r="J47" s="144"/>
      <c r="K47" s="144"/>
      <c r="L47" s="144"/>
    </row>
    <row r="48" spans="1:12" ht="15">
      <c r="A48" s="110" t="s">
        <v>778</v>
      </c>
      <c r="B48" s="110" t="s">
        <v>953</v>
      </c>
      <c r="C48" s="110" t="s">
        <v>774</v>
      </c>
      <c r="D48" s="240"/>
      <c r="E48" s="110"/>
      <c r="F48" s="40">
        <f>F49+F66+F81+F91+F96</f>
        <v>3752.971</v>
      </c>
      <c r="G48" s="91">
        <f>G49+G66+G81+G91+G62+G96</f>
        <v>4129.114</v>
      </c>
      <c r="H48" s="136">
        <f>H49+H66+H81+H91+H62+H96</f>
        <v>3214.114</v>
      </c>
      <c r="I48" s="144"/>
      <c r="J48" s="144"/>
      <c r="K48" s="144"/>
      <c r="L48" s="144"/>
    </row>
    <row r="49" spans="1:12" ht="42.75">
      <c r="A49" s="174" t="s">
        <v>766</v>
      </c>
      <c r="B49" s="147" t="s">
        <v>953</v>
      </c>
      <c r="C49" s="147" t="s">
        <v>774</v>
      </c>
      <c r="D49" s="241" t="s">
        <v>356</v>
      </c>
      <c r="E49" s="147"/>
      <c r="F49" s="41">
        <f>F50+F57</f>
        <v>1896</v>
      </c>
      <c r="G49" s="92">
        <f>G50+G57</f>
        <v>1896</v>
      </c>
      <c r="H49" s="137">
        <f>H50+H57</f>
        <v>1896</v>
      </c>
      <c r="I49" s="144"/>
      <c r="J49" s="144"/>
      <c r="K49" s="144"/>
      <c r="L49" s="144"/>
    </row>
    <row r="50" spans="1:12" ht="27.75">
      <c r="A50" s="190" t="s">
        <v>1000</v>
      </c>
      <c r="B50" s="153" t="s">
        <v>953</v>
      </c>
      <c r="C50" s="153" t="s">
        <v>774</v>
      </c>
      <c r="D50" s="239" t="s">
        <v>357</v>
      </c>
      <c r="E50" s="153"/>
      <c r="F50" s="104">
        <f>F51</f>
        <v>1185</v>
      </c>
      <c r="G50" s="90">
        <f>G52</f>
        <v>1185</v>
      </c>
      <c r="H50" s="135">
        <f>H52</f>
        <v>1185</v>
      </c>
      <c r="I50" s="144"/>
      <c r="J50" s="144"/>
      <c r="K50" s="144"/>
      <c r="L50" s="144"/>
    </row>
    <row r="51" spans="1:12" ht="27.75">
      <c r="A51" s="224" t="s">
        <v>1025</v>
      </c>
      <c r="B51" s="107" t="s">
        <v>953</v>
      </c>
      <c r="C51" s="107" t="s">
        <v>774</v>
      </c>
      <c r="D51" s="223" t="s">
        <v>1027</v>
      </c>
      <c r="E51" s="107"/>
      <c r="F51" s="38">
        <f>F52</f>
        <v>1185</v>
      </c>
      <c r="G51" s="90"/>
      <c r="H51" s="135"/>
      <c r="I51" s="144"/>
      <c r="J51" s="144"/>
      <c r="K51" s="144"/>
      <c r="L51" s="144"/>
    </row>
    <row r="52" spans="1:12" ht="32.25" customHeight="1">
      <c r="A52" s="196" t="s">
        <v>1008</v>
      </c>
      <c r="B52" s="107" t="s">
        <v>953</v>
      </c>
      <c r="C52" s="107" t="s">
        <v>774</v>
      </c>
      <c r="D52" s="223" t="s">
        <v>1026</v>
      </c>
      <c r="E52" s="107"/>
      <c r="F52" s="38">
        <f>F53+F54+F55</f>
        <v>1185</v>
      </c>
      <c r="G52" s="89">
        <f>G53+G54+G55</f>
        <v>1185</v>
      </c>
      <c r="H52" s="134">
        <f>H53+H54+H55</f>
        <v>1185</v>
      </c>
      <c r="I52" s="144"/>
      <c r="J52" s="144"/>
      <c r="K52" s="144"/>
      <c r="L52" s="144"/>
    </row>
    <row r="53" spans="1:12" ht="67.5">
      <c r="A53" s="231" t="s">
        <v>284</v>
      </c>
      <c r="B53" s="107" t="s">
        <v>953</v>
      </c>
      <c r="C53" s="107" t="s">
        <v>774</v>
      </c>
      <c r="D53" s="223" t="s">
        <v>1026</v>
      </c>
      <c r="E53" s="107" t="s">
        <v>163</v>
      </c>
      <c r="F53" s="38">
        <v>1078</v>
      </c>
      <c r="G53" s="89">
        <v>1078</v>
      </c>
      <c r="H53" s="134">
        <v>1078</v>
      </c>
      <c r="I53" s="144"/>
      <c r="J53" s="144"/>
      <c r="K53" s="144"/>
      <c r="L53" s="144"/>
    </row>
    <row r="54" spans="1:12" ht="27">
      <c r="A54" s="231" t="s">
        <v>575</v>
      </c>
      <c r="B54" s="107" t="s">
        <v>953</v>
      </c>
      <c r="C54" s="107" t="s">
        <v>774</v>
      </c>
      <c r="D54" s="223" t="s">
        <v>1026</v>
      </c>
      <c r="E54" s="107" t="s">
        <v>763</v>
      </c>
      <c r="F54" s="38">
        <v>107</v>
      </c>
      <c r="G54" s="89">
        <v>107</v>
      </c>
      <c r="H54" s="134">
        <v>107</v>
      </c>
      <c r="I54" s="144"/>
      <c r="J54" s="144"/>
      <c r="K54" s="144"/>
      <c r="L54" s="144"/>
    </row>
    <row r="55" spans="1:12" ht="15" hidden="1">
      <c r="A55" s="215" t="s">
        <v>161</v>
      </c>
      <c r="B55" s="107" t="s">
        <v>953</v>
      </c>
      <c r="C55" s="107" t="s">
        <v>774</v>
      </c>
      <c r="D55" s="223" t="s">
        <v>358</v>
      </c>
      <c r="E55" s="107" t="s">
        <v>162</v>
      </c>
      <c r="F55" s="38"/>
      <c r="G55" s="89"/>
      <c r="H55" s="134"/>
      <c r="I55" s="144"/>
      <c r="J55" s="144"/>
      <c r="K55" s="144"/>
      <c r="L55" s="144"/>
    </row>
    <row r="56" spans="1:12" ht="42.75" hidden="1">
      <c r="A56" s="174" t="s">
        <v>766</v>
      </c>
      <c r="B56" s="147" t="s">
        <v>953</v>
      </c>
      <c r="C56" s="147" t="s">
        <v>774</v>
      </c>
      <c r="D56" s="147" t="s">
        <v>356</v>
      </c>
      <c r="E56" s="147"/>
      <c r="F56" s="41">
        <f>F57</f>
        <v>711</v>
      </c>
      <c r="G56" s="89"/>
      <c r="H56" s="134"/>
      <c r="I56" s="144"/>
      <c r="J56" s="144"/>
      <c r="K56" s="144"/>
      <c r="L56" s="144"/>
    </row>
    <row r="57" spans="1:12" ht="42" customHeight="1">
      <c r="A57" s="221" t="s">
        <v>699</v>
      </c>
      <c r="B57" s="153" t="s">
        <v>190</v>
      </c>
      <c r="C57" s="153" t="s">
        <v>774</v>
      </c>
      <c r="D57" s="242" t="s">
        <v>373</v>
      </c>
      <c r="E57" s="153"/>
      <c r="F57" s="104">
        <f>F58</f>
        <v>711</v>
      </c>
      <c r="G57" s="90">
        <f>G59</f>
        <v>711</v>
      </c>
      <c r="H57" s="135">
        <f>H59</f>
        <v>711</v>
      </c>
      <c r="I57" s="144"/>
      <c r="J57" s="144"/>
      <c r="K57" s="144"/>
      <c r="L57" s="144"/>
    </row>
    <row r="58" spans="1:12" ht="30" customHeight="1">
      <c r="A58" s="222" t="s">
        <v>374</v>
      </c>
      <c r="B58" s="107" t="s">
        <v>953</v>
      </c>
      <c r="C58" s="107" t="s">
        <v>774</v>
      </c>
      <c r="D58" s="243" t="s">
        <v>375</v>
      </c>
      <c r="E58" s="107"/>
      <c r="F58" s="38">
        <f>F59</f>
        <v>711</v>
      </c>
      <c r="G58" s="90"/>
      <c r="H58" s="135"/>
      <c r="I58" s="144"/>
      <c r="J58" s="144"/>
      <c r="K58" s="144"/>
      <c r="L58" s="144"/>
    </row>
    <row r="59" spans="1:12" ht="47.25" customHeight="1">
      <c r="A59" s="215" t="s">
        <v>1042</v>
      </c>
      <c r="B59" s="107" t="s">
        <v>953</v>
      </c>
      <c r="C59" s="107" t="s">
        <v>774</v>
      </c>
      <c r="D59" s="243" t="s">
        <v>376</v>
      </c>
      <c r="E59" s="107"/>
      <c r="F59" s="38">
        <f>F60+F61</f>
        <v>711</v>
      </c>
      <c r="G59" s="89">
        <f>G60+G61</f>
        <v>711</v>
      </c>
      <c r="H59" s="134">
        <f>H60+H61</f>
        <v>711</v>
      </c>
      <c r="I59" s="144"/>
      <c r="J59" s="144"/>
      <c r="K59" s="144"/>
      <c r="L59" s="144"/>
    </row>
    <row r="60" spans="1:12" ht="67.5">
      <c r="A60" s="107" t="s">
        <v>939</v>
      </c>
      <c r="B60" s="107" t="s">
        <v>953</v>
      </c>
      <c r="C60" s="107" t="s">
        <v>774</v>
      </c>
      <c r="D60" s="243" t="s">
        <v>376</v>
      </c>
      <c r="E60" s="107" t="s">
        <v>163</v>
      </c>
      <c r="F60" s="38">
        <v>711</v>
      </c>
      <c r="G60" s="89">
        <v>711</v>
      </c>
      <c r="H60" s="134">
        <v>711</v>
      </c>
      <c r="I60" s="144"/>
      <c r="J60" s="144"/>
      <c r="K60" s="144"/>
      <c r="L60" s="144"/>
    </row>
    <row r="61" spans="1:12" ht="27" hidden="1">
      <c r="A61" s="107" t="s">
        <v>940</v>
      </c>
      <c r="B61" s="107" t="s">
        <v>953</v>
      </c>
      <c r="C61" s="107" t="s">
        <v>774</v>
      </c>
      <c r="D61" s="189" t="s">
        <v>178</v>
      </c>
      <c r="E61" s="107" t="s">
        <v>763</v>
      </c>
      <c r="F61" s="38"/>
      <c r="G61" s="89"/>
      <c r="H61" s="134"/>
      <c r="I61" s="144"/>
      <c r="J61" s="144"/>
      <c r="K61" s="144"/>
      <c r="L61" s="144"/>
    </row>
    <row r="62" spans="1:12" ht="15" hidden="1">
      <c r="A62" s="191" t="s">
        <v>700</v>
      </c>
      <c r="B62" s="107" t="s">
        <v>953</v>
      </c>
      <c r="C62" s="147" t="s">
        <v>774</v>
      </c>
      <c r="D62" s="147" t="s">
        <v>189</v>
      </c>
      <c r="E62" s="147"/>
      <c r="F62" s="38">
        <f>F63</f>
        <v>0</v>
      </c>
      <c r="G62" s="89">
        <f aca="true" t="shared" si="5" ref="G62:H64">G63</f>
        <v>0</v>
      </c>
      <c r="H62" s="134">
        <f t="shared" si="5"/>
        <v>0</v>
      </c>
      <c r="I62" s="144"/>
      <c r="J62" s="144"/>
      <c r="K62" s="144"/>
      <c r="L62" s="144"/>
    </row>
    <row r="63" spans="1:12" ht="68.25" hidden="1">
      <c r="A63" s="249" t="s">
        <v>187</v>
      </c>
      <c r="B63" s="107" t="s">
        <v>953</v>
      </c>
      <c r="C63" s="147" t="s">
        <v>774</v>
      </c>
      <c r="D63" s="147" t="s">
        <v>469</v>
      </c>
      <c r="E63" s="147"/>
      <c r="F63" s="38">
        <f>F64</f>
        <v>0</v>
      </c>
      <c r="G63" s="89">
        <f t="shared" si="5"/>
        <v>0</v>
      </c>
      <c r="H63" s="134">
        <f t="shared" si="5"/>
        <v>0</v>
      </c>
      <c r="I63" s="144"/>
      <c r="J63" s="144"/>
      <c r="K63" s="144"/>
      <c r="L63" s="144"/>
    </row>
    <row r="64" spans="1:12" ht="27" hidden="1">
      <c r="A64" s="107" t="s">
        <v>880</v>
      </c>
      <c r="B64" s="107" t="s">
        <v>953</v>
      </c>
      <c r="C64" s="107" t="s">
        <v>774</v>
      </c>
      <c r="D64" s="107" t="s">
        <v>188</v>
      </c>
      <c r="E64" s="107"/>
      <c r="F64" s="38">
        <f>F65</f>
        <v>0</v>
      </c>
      <c r="G64" s="89">
        <f t="shared" si="5"/>
        <v>0</v>
      </c>
      <c r="H64" s="134">
        <f t="shared" si="5"/>
        <v>0</v>
      </c>
      <c r="I64" s="144"/>
      <c r="J64" s="144"/>
      <c r="K64" s="144"/>
      <c r="L64" s="144"/>
    </row>
    <row r="65" spans="1:12" ht="27" hidden="1">
      <c r="A65" s="231" t="s">
        <v>575</v>
      </c>
      <c r="B65" s="107" t="s">
        <v>953</v>
      </c>
      <c r="C65" s="107" t="s">
        <v>774</v>
      </c>
      <c r="D65" s="107" t="s">
        <v>188</v>
      </c>
      <c r="E65" s="107" t="s">
        <v>763</v>
      </c>
      <c r="F65" s="38"/>
      <c r="G65" s="89"/>
      <c r="H65" s="134"/>
      <c r="I65" s="144"/>
      <c r="J65" s="144"/>
      <c r="K65" s="144"/>
      <c r="L65" s="144"/>
    </row>
    <row r="66" spans="1:12" ht="44.25" customHeight="1">
      <c r="A66" s="185" t="s">
        <v>205</v>
      </c>
      <c r="B66" s="244" t="s">
        <v>953</v>
      </c>
      <c r="C66" s="244" t="s">
        <v>774</v>
      </c>
      <c r="D66" s="186" t="s">
        <v>206</v>
      </c>
      <c r="E66" s="191"/>
      <c r="F66" s="170">
        <f>F67+F73</f>
        <v>691.781</v>
      </c>
      <c r="G66" s="93">
        <f>G72+G67</f>
        <v>824.114</v>
      </c>
      <c r="H66" s="138">
        <f>H72+H67</f>
        <v>844.114</v>
      </c>
      <c r="I66" s="145"/>
      <c r="J66" s="144"/>
      <c r="K66" s="144"/>
      <c r="L66" s="144"/>
    </row>
    <row r="67" spans="1:12" ht="30.75" customHeight="1">
      <c r="A67" s="187" t="s">
        <v>1000</v>
      </c>
      <c r="B67" s="188" t="s">
        <v>953</v>
      </c>
      <c r="C67" s="188" t="s">
        <v>774</v>
      </c>
      <c r="D67" s="188" t="s">
        <v>207</v>
      </c>
      <c r="E67" s="153"/>
      <c r="F67" s="53">
        <f>F68</f>
        <v>320</v>
      </c>
      <c r="G67" s="94">
        <f>G68</f>
        <v>365</v>
      </c>
      <c r="H67" s="139">
        <f>H68</f>
        <v>365</v>
      </c>
      <c r="I67" s="144"/>
      <c r="J67" s="144"/>
      <c r="K67" s="144"/>
      <c r="L67" s="144"/>
    </row>
    <row r="68" spans="1:12" ht="34.5" customHeight="1">
      <c r="A68" s="220" t="s">
        <v>534</v>
      </c>
      <c r="B68" s="189" t="s">
        <v>953</v>
      </c>
      <c r="C68" s="189" t="s">
        <v>774</v>
      </c>
      <c r="D68" s="189" t="s">
        <v>209</v>
      </c>
      <c r="E68" s="107"/>
      <c r="F68" s="37">
        <f>F69</f>
        <v>320</v>
      </c>
      <c r="G68" s="94">
        <f>G70+G71</f>
        <v>365</v>
      </c>
      <c r="H68" s="139">
        <f>H70+H71</f>
        <v>365</v>
      </c>
      <c r="I68" s="144"/>
      <c r="J68" s="144"/>
      <c r="K68" s="144"/>
      <c r="L68" s="144"/>
    </row>
    <row r="69" spans="1:12" ht="36.75" customHeight="1">
      <c r="A69" s="462" t="s">
        <v>576</v>
      </c>
      <c r="B69" s="189" t="s">
        <v>953</v>
      </c>
      <c r="C69" s="189" t="s">
        <v>774</v>
      </c>
      <c r="D69" s="189" t="s">
        <v>210</v>
      </c>
      <c r="E69" s="107"/>
      <c r="F69" s="37">
        <f>F70</f>
        <v>320</v>
      </c>
      <c r="G69" s="94"/>
      <c r="H69" s="139"/>
      <c r="I69" s="144"/>
      <c r="J69" s="144"/>
      <c r="K69" s="144"/>
      <c r="L69" s="144"/>
    </row>
    <row r="70" spans="1:12" ht="74.25" customHeight="1">
      <c r="A70" s="231" t="s">
        <v>284</v>
      </c>
      <c r="B70" s="189" t="s">
        <v>953</v>
      </c>
      <c r="C70" s="189" t="s">
        <v>774</v>
      </c>
      <c r="D70" s="189" t="s">
        <v>210</v>
      </c>
      <c r="E70" s="107" t="s">
        <v>163</v>
      </c>
      <c r="F70" s="37">
        <v>320</v>
      </c>
      <c r="G70" s="94">
        <v>339</v>
      </c>
      <c r="H70" s="139">
        <v>339</v>
      </c>
      <c r="I70" s="144"/>
      <c r="J70" s="144"/>
      <c r="K70" s="144"/>
      <c r="L70" s="144"/>
    </row>
    <row r="71" spans="1:12" s="59" customFormat="1" ht="33.75" customHeight="1" hidden="1">
      <c r="A71" s="107" t="s">
        <v>939</v>
      </c>
      <c r="B71" s="189" t="s">
        <v>953</v>
      </c>
      <c r="C71" s="189" t="s">
        <v>774</v>
      </c>
      <c r="D71" s="189" t="s">
        <v>210</v>
      </c>
      <c r="E71" s="107" t="s">
        <v>763</v>
      </c>
      <c r="F71" s="37"/>
      <c r="G71" s="94">
        <v>26</v>
      </c>
      <c r="H71" s="139">
        <v>26</v>
      </c>
      <c r="I71" s="101"/>
      <c r="J71" s="101"/>
      <c r="K71" s="101"/>
      <c r="L71" s="101"/>
    </row>
    <row r="72" spans="1:12" ht="27" hidden="1">
      <c r="A72" s="107" t="s">
        <v>940</v>
      </c>
      <c r="B72" s="107" t="s">
        <v>953</v>
      </c>
      <c r="C72" s="107" t="s">
        <v>774</v>
      </c>
      <c r="D72" s="189" t="s">
        <v>210</v>
      </c>
      <c r="E72" s="107"/>
      <c r="F72" s="37"/>
      <c r="G72" s="94">
        <f>G75+G79</f>
        <v>459.114</v>
      </c>
      <c r="H72" s="139">
        <f>H75+H79</f>
        <v>479.114</v>
      </c>
      <c r="I72" s="144"/>
      <c r="J72" s="144"/>
      <c r="K72" s="144"/>
      <c r="L72" s="144"/>
    </row>
    <row r="73" spans="1:12" ht="47.25" customHeight="1">
      <c r="A73" s="190" t="s">
        <v>211</v>
      </c>
      <c r="B73" s="153" t="s">
        <v>953</v>
      </c>
      <c r="C73" s="153" t="s">
        <v>774</v>
      </c>
      <c r="D73" s="188" t="s">
        <v>212</v>
      </c>
      <c r="E73" s="153"/>
      <c r="F73" s="53">
        <f>F74+F78</f>
        <v>371.781</v>
      </c>
      <c r="G73" s="94"/>
      <c r="H73" s="139"/>
      <c r="I73" s="144"/>
      <c r="J73" s="144"/>
      <c r="K73" s="144"/>
      <c r="L73" s="144"/>
    </row>
    <row r="74" spans="1:12" ht="27.75">
      <c r="A74" s="220" t="s">
        <v>208</v>
      </c>
      <c r="B74" s="107" t="s">
        <v>953</v>
      </c>
      <c r="C74" s="107" t="s">
        <v>774</v>
      </c>
      <c r="D74" s="189" t="s">
        <v>214</v>
      </c>
      <c r="E74" s="107"/>
      <c r="F74" s="37">
        <f>F75</f>
        <v>261.781</v>
      </c>
      <c r="G74" s="94"/>
      <c r="H74" s="139"/>
      <c r="I74" s="144"/>
      <c r="J74" s="144"/>
      <c r="K74" s="144"/>
      <c r="L74" s="144"/>
    </row>
    <row r="75" spans="1:12" ht="30" customHeight="1">
      <c r="A75" s="176" t="s">
        <v>943</v>
      </c>
      <c r="B75" s="107" t="s">
        <v>953</v>
      </c>
      <c r="C75" s="107" t="s">
        <v>774</v>
      </c>
      <c r="D75" s="159" t="s">
        <v>215</v>
      </c>
      <c r="E75" s="107"/>
      <c r="F75" s="37">
        <f>F76+F77</f>
        <v>261.781</v>
      </c>
      <c r="G75" s="94">
        <f>G76+G77</f>
        <v>259.114</v>
      </c>
      <c r="H75" s="139">
        <f>H76+H77</f>
        <v>259.114</v>
      </c>
      <c r="I75" s="144"/>
      <c r="J75" s="144"/>
      <c r="K75" s="144"/>
      <c r="L75" s="144"/>
    </row>
    <row r="76" spans="1:12" ht="67.5">
      <c r="A76" s="107" t="s">
        <v>939</v>
      </c>
      <c r="B76" s="107" t="s">
        <v>953</v>
      </c>
      <c r="C76" s="107" t="s">
        <v>774</v>
      </c>
      <c r="D76" s="159" t="s">
        <v>215</v>
      </c>
      <c r="E76" s="107" t="s">
        <v>163</v>
      </c>
      <c r="F76" s="38">
        <v>198</v>
      </c>
      <c r="G76" s="31">
        <v>197.5</v>
      </c>
      <c r="H76" s="133">
        <v>197.5</v>
      </c>
      <c r="I76" s="144"/>
      <c r="J76" s="144"/>
      <c r="K76" s="144"/>
      <c r="L76" s="144"/>
    </row>
    <row r="77" spans="1:12" ht="27">
      <c r="A77" s="231" t="s">
        <v>575</v>
      </c>
      <c r="B77" s="107" t="s">
        <v>953</v>
      </c>
      <c r="C77" s="107" t="s">
        <v>774</v>
      </c>
      <c r="D77" s="159" t="s">
        <v>215</v>
      </c>
      <c r="E77" s="107" t="s">
        <v>763</v>
      </c>
      <c r="F77" s="38">
        <v>63.781</v>
      </c>
      <c r="G77" s="89">
        <v>61.614</v>
      </c>
      <c r="H77" s="134">
        <v>61.614</v>
      </c>
      <c r="I77" s="144"/>
      <c r="J77" s="144"/>
      <c r="K77" s="144"/>
      <c r="L77" s="144"/>
    </row>
    <row r="78" spans="1:12" ht="27.75">
      <c r="A78" s="220" t="s">
        <v>213</v>
      </c>
      <c r="B78" s="107"/>
      <c r="C78" s="107"/>
      <c r="D78" s="159" t="s">
        <v>535</v>
      </c>
      <c r="E78" s="107"/>
      <c r="F78" s="38">
        <f>F79</f>
        <v>110</v>
      </c>
      <c r="G78" s="89"/>
      <c r="H78" s="134"/>
      <c r="I78" s="144"/>
      <c r="J78" s="144"/>
      <c r="K78" s="144"/>
      <c r="L78" s="144"/>
    </row>
    <row r="79" spans="1:12" ht="36.75" customHeight="1">
      <c r="A79" s="153" t="s">
        <v>381</v>
      </c>
      <c r="B79" s="107" t="s">
        <v>953</v>
      </c>
      <c r="C79" s="107" t="s">
        <v>774</v>
      </c>
      <c r="D79" s="159" t="s">
        <v>536</v>
      </c>
      <c r="E79" s="107"/>
      <c r="F79" s="38">
        <f>F80</f>
        <v>110</v>
      </c>
      <c r="G79" s="31">
        <f>G80</f>
        <v>200</v>
      </c>
      <c r="H79" s="133">
        <f>H80</f>
        <v>220</v>
      </c>
      <c r="I79" s="144"/>
      <c r="J79" s="144"/>
      <c r="K79" s="144"/>
      <c r="L79" s="144"/>
    </row>
    <row r="80" spans="1:12" ht="27">
      <c r="A80" s="231" t="s">
        <v>575</v>
      </c>
      <c r="B80" s="107" t="s">
        <v>953</v>
      </c>
      <c r="C80" s="107" t="s">
        <v>774</v>
      </c>
      <c r="D80" s="159" t="s">
        <v>536</v>
      </c>
      <c r="E80" s="107" t="s">
        <v>763</v>
      </c>
      <c r="F80" s="38">
        <v>110</v>
      </c>
      <c r="G80" s="89">
        <v>200</v>
      </c>
      <c r="H80" s="134">
        <v>220</v>
      </c>
      <c r="I80" s="144"/>
      <c r="J80" s="144"/>
      <c r="K80" s="144"/>
      <c r="L80" s="144"/>
    </row>
    <row r="81" spans="1:12" ht="51" customHeight="1">
      <c r="A81" s="191" t="s">
        <v>582</v>
      </c>
      <c r="B81" s="147" t="s">
        <v>953</v>
      </c>
      <c r="C81" s="147" t="s">
        <v>774</v>
      </c>
      <c r="D81" s="175" t="s">
        <v>994</v>
      </c>
      <c r="E81" s="147"/>
      <c r="F81" s="41">
        <f>F82+F87</f>
        <v>240.4</v>
      </c>
      <c r="G81" s="92">
        <f aca="true" t="shared" si="6" ref="F81:H82">G82</f>
        <v>237</v>
      </c>
      <c r="H81" s="137">
        <f t="shared" si="6"/>
        <v>237</v>
      </c>
      <c r="I81" s="144"/>
      <c r="J81" s="144"/>
      <c r="K81" s="144"/>
      <c r="L81" s="144"/>
    </row>
    <row r="82" spans="1:12" ht="36.75" customHeight="1">
      <c r="A82" s="187" t="s">
        <v>1000</v>
      </c>
      <c r="B82" s="153" t="s">
        <v>953</v>
      </c>
      <c r="C82" s="153" t="s">
        <v>774</v>
      </c>
      <c r="D82" s="176" t="s">
        <v>1001</v>
      </c>
      <c r="E82" s="153"/>
      <c r="F82" s="104">
        <f t="shared" si="6"/>
        <v>237</v>
      </c>
      <c r="G82" s="90">
        <f t="shared" si="6"/>
        <v>237</v>
      </c>
      <c r="H82" s="135">
        <f t="shared" si="6"/>
        <v>237</v>
      </c>
      <c r="I82" s="144"/>
      <c r="J82" s="144"/>
      <c r="K82" s="144"/>
      <c r="L82" s="144"/>
    </row>
    <row r="83" spans="1:12" ht="43.5" customHeight="1">
      <c r="A83" s="160" t="s">
        <v>698</v>
      </c>
      <c r="B83" s="107" t="s">
        <v>953</v>
      </c>
      <c r="C83" s="107" t="s">
        <v>774</v>
      </c>
      <c r="D83" s="159" t="s">
        <v>1002</v>
      </c>
      <c r="E83" s="107"/>
      <c r="F83" s="38">
        <f>F85</f>
        <v>237</v>
      </c>
      <c r="G83" s="89">
        <f>G85</f>
        <v>237</v>
      </c>
      <c r="H83" s="134">
        <f>H85</f>
        <v>237</v>
      </c>
      <c r="I83" s="144"/>
      <c r="J83" s="144"/>
      <c r="K83" s="144"/>
      <c r="L83" s="144"/>
    </row>
    <row r="84" spans="1:12" ht="43.5" customHeight="1">
      <c r="A84" s="107" t="s">
        <v>884</v>
      </c>
      <c r="B84" s="107" t="s">
        <v>953</v>
      </c>
      <c r="C84" s="107" t="s">
        <v>774</v>
      </c>
      <c r="D84" s="192" t="s">
        <v>1003</v>
      </c>
      <c r="E84" s="107"/>
      <c r="F84" s="38">
        <f>F85</f>
        <v>237</v>
      </c>
      <c r="G84" s="89"/>
      <c r="H84" s="134"/>
      <c r="I84" s="144"/>
      <c r="J84" s="144"/>
      <c r="K84" s="144"/>
      <c r="L84" s="144"/>
    </row>
    <row r="85" spans="1:12" ht="75.75" customHeight="1">
      <c r="A85" s="107" t="s">
        <v>939</v>
      </c>
      <c r="B85" s="107" t="s">
        <v>953</v>
      </c>
      <c r="C85" s="107" t="s">
        <v>774</v>
      </c>
      <c r="D85" s="192" t="s">
        <v>1003</v>
      </c>
      <c r="E85" s="107" t="s">
        <v>163</v>
      </c>
      <c r="F85" s="38">
        <v>237</v>
      </c>
      <c r="G85" s="89">
        <v>237</v>
      </c>
      <c r="H85" s="134">
        <v>237</v>
      </c>
      <c r="I85" s="144"/>
      <c r="J85" s="144"/>
      <c r="K85" s="144"/>
      <c r="L85" s="144"/>
    </row>
    <row r="86" spans="1:12" ht="75" customHeight="1" hidden="1">
      <c r="A86" s="107" t="s">
        <v>939</v>
      </c>
      <c r="B86" s="107" t="s">
        <v>953</v>
      </c>
      <c r="C86" s="107" t="s">
        <v>774</v>
      </c>
      <c r="D86" s="192" t="s">
        <v>1003</v>
      </c>
      <c r="E86" s="107"/>
      <c r="F86" s="38"/>
      <c r="G86" s="89"/>
      <c r="H86" s="134"/>
      <c r="I86" s="144"/>
      <c r="J86" s="144"/>
      <c r="K86" s="144"/>
      <c r="L86" s="144"/>
    </row>
    <row r="87" spans="1:12" ht="39.75" customHeight="1">
      <c r="A87" s="187" t="s">
        <v>995</v>
      </c>
      <c r="B87" s="153" t="s">
        <v>953</v>
      </c>
      <c r="C87" s="153" t="s">
        <v>774</v>
      </c>
      <c r="D87" s="176" t="s">
        <v>996</v>
      </c>
      <c r="E87" s="153"/>
      <c r="F87" s="104">
        <f>F88</f>
        <v>3.4</v>
      </c>
      <c r="G87" s="89"/>
      <c r="H87" s="134"/>
      <c r="I87" s="144"/>
      <c r="J87" s="144"/>
      <c r="K87" s="144"/>
      <c r="L87" s="144"/>
    </row>
    <row r="88" spans="1:12" ht="75" customHeight="1">
      <c r="A88" s="233" t="s">
        <v>997</v>
      </c>
      <c r="B88" s="107" t="s">
        <v>953</v>
      </c>
      <c r="C88" s="107" t="s">
        <v>774</v>
      </c>
      <c r="D88" s="159" t="s">
        <v>998</v>
      </c>
      <c r="E88" s="107"/>
      <c r="F88" s="38">
        <f>F89</f>
        <v>3.4</v>
      </c>
      <c r="G88" s="89"/>
      <c r="H88" s="134"/>
      <c r="I88" s="144"/>
      <c r="J88" s="144"/>
      <c r="K88" s="144"/>
      <c r="L88" s="144"/>
    </row>
    <row r="89" spans="1:12" ht="32.25" customHeight="1">
      <c r="A89" s="107" t="s">
        <v>383</v>
      </c>
      <c r="B89" s="107" t="s">
        <v>953</v>
      </c>
      <c r="C89" s="107" t="s">
        <v>774</v>
      </c>
      <c r="D89" s="159" t="s">
        <v>999</v>
      </c>
      <c r="E89" s="107"/>
      <c r="F89" s="38">
        <f>F90</f>
        <v>3.4</v>
      </c>
      <c r="G89" s="89"/>
      <c r="H89" s="134"/>
      <c r="I89" s="144"/>
      <c r="J89" s="144"/>
      <c r="K89" s="144"/>
      <c r="L89" s="144"/>
    </row>
    <row r="90" spans="1:12" ht="31.5" customHeight="1">
      <c r="A90" s="231" t="s">
        <v>575</v>
      </c>
      <c r="B90" s="107" t="s">
        <v>953</v>
      </c>
      <c r="C90" s="107" t="s">
        <v>774</v>
      </c>
      <c r="D90" s="159" t="s">
        <v>999</v>
      </c>
      <c r="E90" s="107" t="s">
        <v>763</v>
      </c>
      <c r="F90" s="38">
        <v>3.4</v>
      </c>
      <c r="G90" s="89"/>
      <c r="H90" s="134"/>
      <c r="I90" s="144"/>
      <c r="J90" s="144"/>
      <c r="K90" s="144"/>
      <c r="L90" s="144"/>
    </row>
    <row r="91" spans="1:12" ht="28.5">
      <c r="A91" s="148" t="s">
        <v>681</v>
      </c>
      <c r="B91" s="147" t="s">
        <v>953</v>
      </c>
      <c r="C91" s="147" t="s">
        <v>774</v>
      </c>
      <c r="D91" s="147" t="s">
        <v>539</v>
      </c>
      <c r="E91" s="147"/>
      <c r="F91" s="52">
        <f aca="true" t="shared" si="7" ref="F91:H94">F92</f>
        <v>237</v>
      </c>
      <c r="G91" s="85">
        <f t="shared" si="7"/>
        <v>237</v>
      </c>
      <c r="H91" s="86">
        <f t="shared" si="7"/>
        <v>237</v>
      </c>
      <c r="I91" s="144"/>
      <c r="J91" s="144"/>
      <c r="K91" s="144"/>
      <c r="L91" s="144"/>
    </row>
    <row r="92" spans="1:12" ht="27.75">
      <c r="A92" s="187" t="s">
        <v>686</v>
      </c>
      <c r="B92" s="153" t="s">
        <v>953</v>
      </c>
      <c r="C92" s="153" t="s">
        <v>774</v>
      </c>
      <c r="D92" s="153" t="s">
        <v>543</v>
      </c>
      <c r="E92" s="153"/>
      <c r="F92" s="53">
        <f>F93</f>
        <v>237</v>
      </c>
      <c r="G92" s="94">
        <f>G94</f>
        <v>237</v>
      </c>
      <c r="H92" s="139">
        <f>H94</f>
        <v>237</v>
      </c>
      <c r="I92" s="144"/>
      <c r="J92" s="144"/>
      <c r="K92" s="144"/>
      <c r="L92" s="144"/>
    </row>
    <row r="93" spans="1:12" ht="27.75">
      <c r="A93" s="233" t="s">
        <v>683</v>
      </c>
      <c r="B93" s="107" t="s">
        <v>953</v>
      </c>
      <c r="C93" s="107" t="s">
        <v>774</v>
      </c>
      <c r="D93" s="107" t="s">
        <v>684</v>
      </c>
      <c r="E93" s="107"/>
      <c r="F93" s="37">
        <f>F94</f>
        <v>237</v>
      </c>
      <c r="G93" s="94"/>
      <c r="H93" s="139"/>
      <c r="I93" s="144"/>
      <c r="J93" s="144"/>
      <c r="K93" s="144"/>
      <c r="L93" s="144"/>
    </row>
    <row r="94" spans="1:12" ht="28.5" customHeight="1">
      <c r="A94" s="159" t="s">
        <v>942</v>
      </c>
      <c r="B94" s="107" t="s">
        <v>190</v>
      </c>
      <c r="C94" s="107" t="s">
        <v>774</v>
      </c>
      <c r="D94" s="107" t="s">
        <v>685</v>
      </c>
      <c r="E94" s="107"/>
      <c r="F94" s="37">
        <f t="shared" si="7"/>
        <v>237</v>
      </c>
      <c r="G94" s="94">
        <f t="shared" si="7"/>
        <v>237</v>
      </c>
      <c r="H94" s="139">
        <f t="shared" si="7"/>
        <v>237</v>
      </c>
      <c r="I94" s="144"/>
      <c r="J94" s="144"/>
      <c r="K94" s="144"/>
      <c r="L94" s="144"/>
    </row>
    <row r="95" spans="1:12" ht="67.5">
      <c r="A95" s="107" t="s">
        <v>939</v>
      </c>
      <c r="B95" s="107" t="s">
        <v>953</v>
      </c>
      <c r="C95" s="107" t="s">
        <v>774</v>
      </c>
      <c r="D95" s="107" t="s">
        <v>685</v>
      </c>
      <c r="E95" s="107" t="s">
        <v>163</v>
      </c>
      <c r="F95" s="38">
        <v>237</v>
      </c>
      <c r="G95" s="31">
        <v>237</v>
      </c>
      <c r="H95" s="133">
        <v>237</v>
      </c>
      <c r="I95" s="144"/>
      <c r="J95" s="144"/>
      <c r="K95" s="144"/>
      <c r="L95" s="144"/>
    </row>
    <row r="96" spans="1:14" ht="104.25" customHeight="1">
      <c r="A96" s="147" t="s">
        <v>1015</v>
      </c>
      <c r="B96" s="147" t="s">
        <v>953</v>
      </c>
      <c r="C96" s="147" t="s">
        <v>774</v>
      </c>
      <c r="D96" s="147" t="s">
        <v>1018</v>
      </c>
      <c r="E96" s="147"/>
      <c r="F96" s="52">
        <f>F98</f>
        <v>687.79</v>
      </c>
      <c r="G96" s="158">
        <f>G98</f>
        <v>935</v>
      </c>
      <c r="H96" s="140">
        <f>H98</f>
        <v>0</v>
      </c>
      <c r="I96" s="581"/>
      <c r="J96" s="581"/>
      <c r="K96" s="582"/>
      <c r="L96" s="583"/>
      <c r="M96" s="44"/>
      <c r="N96" s="44"/>
    </row>
    <row r="97" spans="1:14" ht="55.5" customHeight="1">
      <c r="A97" s="147" t="s">
        <v>1014</v>
      </c>
      <c r="B97" s="147"/>
      <c r="C97" s="147"/>
      <c r="D97" s="147"/>
      <c r="E97" s="147"/>
      <c r="F97" s="52"/>
      <c r="G97" s="158"/>
      <c r="H97" s="140"/>
      <c r="I97" s="166"/>
      <c r="J97" s="166"/>
      <c r="K97" s="167"/>
      <c r="L97" s="168"/>
      <c r="M97" s="44"/>
      <c r="N97" s="44"/>
    </row>
    <row r="98" spans="1:12" ht="42" customHeight="1">
      <c r="A98" s="187" t="s">
        <v>701</v>
      </c>
      <c r="B98" s="147" t="s">
        <v>953</v>
      </c>
      <c r="C98" s="147" t="s">
        <v>774</v>
      </c>
      <c r="D98" s="147" t="s">
        <v>1019</v>
      </c>
      <c r="E98" s="147"/>
      <c r="F98" s="52">
        <f>F99</f>
        <v>687.79</v>
      </c>
      <c r="G98" s="28">
        <f>G100</f>
        <v>935</v>
      </c>
      <c r="H98" s="140">
        <f>H100</f>
        <v>0</v>
      </c>
      <c r="I98" s="101" t="s">
        <v>198</v>
      </c>
      <c r="J98" s="101" t="s">
        <v>538</v>
      </c>
      <c r="K98" s="144"/>
      <c r="L98" s="144"/>
    </row>
    <row r="99" spans="1:12" ht="39.75" customHeight="1">
      <c r="A99" s="160" t="s">
        <v>1017</v>
      </c>
      <c r="B99" s="147" t="s">
        <v>953</v>
      </c>
      <c r="C99" s="147" t="s">
        <v>774</v>
      </c>
      <c r="D99" s="147" t="s">
        <v>1021</v>
      </c>
      <c r="E99" s="147"/>
      <c r="F99" s="52">
        <f>F100</f>
        <v>687.79</v>
      </c>
      <c r="G99" s="28"/>
      <c r="H99" s="140"/>
      <c r="I99" s="101"/>
      <c r="J99" s="101"/>
      <c r="K99" s="144"/>
      <c r="L99" s="144"/>
    </row>
    <row r="100" spans="1:12" ht="27.75">
      <c r="A100" s="159" t="s">
        <v>192</v>
      </c>
      <c r="B100" s="107" t="s">
        <v>953</v>
      </c>
      <c r="C100" s="107" t="s">
        <v>774</v>
      </c>
      <c r="D100" s="107" t="s">
        <v>641</v>
      </c>
      <c r="E100" s="107"/>
      <c r="F100" s="37">
        <f>F101</f>
        <v>687.79</v>
      </c>
      <c r="G100" s="27">
        <f aca="true" t="shared" si="8" ref="G100:L100">G101</f>
        <v>935</v>
      </c>
      <c r="H100" s="87">
        <f t="shared" si="8"/>
        <v>0</v>
      </c>
      <c r="I100" s="144">
        <f t="shared" si="8"/>
        <v>80</v>
      </c>
      <c r="J100" s="144">
        <f t="shared" si="8"/>
        <v>590</v>
      </c>
      <c r="K100" s="144">
        <f t="shared" si="8"/>
        <v>0</v>
      </c>
      <c r="L100" s="144">
        <f t="shared" si="8"/>
        <v>0</v>
      </c>
    </row>
    <row r="101" spans="1:12" ht="27">
      <c r="A101" s="231" t="s">
        <v>575</v>
      </c>
      <c r="B101" s="107" t="s">
        <v>953</v>
      </c>
      <c r="C101" s="107" t="s">
        <v>774</v>
      </c>
      <c r="D101" s="107" t="s">
        <v>641</v>
      </c>
      <c r="E101" s="107" t="s">
        <v>763</v>
      </c>
      <c r="F101" s="38">
        <v>687.79</v>
      </c>
      <c r="G101" s="31">
        <v>935</v>
      </c>
      <c r="H101" s="133"/>
      <c r="I101" s="144">
        <v>80</v>
      </c>
      <c r="J101" s="164">
        <v>590</v>
      </c>
      <c r="K101" s="144"/>
      <c r="L101" s="144"/>
    </row>
    <row r="102" spans="1:12" ht="41.25" hidden="1">
      <c r="A102" s="162" t="s">
        <v>876</v>
      </c>
      <c r="B102" s="110" t="s">
        <v>953</v>
      </c>
      <c r="C102" s="110" t="s">
        <v>774</v>
      </c>
      <c r="D102" s="110" t="s">
        <v>1099</v>
      </c>
      <c r="E102" s="110"/>
      <c r="F102" s="40">
        <f aca="true" t="shared" si="9" ref="F102:H103">F103</f>
        <v>0</v>
      </c>
      <c r="G102" s="34" t="e">
        <f t="shared" si="9"/>
        <v>#REF!</v>
      </c>
      <c r="H102" s="141" t="e">
        <f t="shared" si="9"/>
        <v>#REF!</v>
      </c>
      <c r="I102" s="144"/>
      <c r="J102" s="144"/>
      <c r="K102" s="144"/>
      <c r="L102" s="144"/>
    </row>
    <row r="103" spans="1:12" ht="67.5" hidden="1">
      <c r="A103" s="193" t="s">
        <v>1057</v>
      </c>
      <c r="B103" s="107" t="s">
        <v>953</v>
      </c>
      <c r="C103" s="107" t="s">
        <v>774</v>
      </c>
      <c r="D103" s="107" t="s">
        <v>320</v>
      </c>
      <c r="E103" s="107"/>
      <c r="F103" s="38">
        <f t="shared" si="9"/>
        <v>0</v>
      </c>
      <c r="G103" s="31" t="e">
        <f t="shared" si="9"/>
        <v>#REF!</v>
      </c>
      <c r="H103" s="133" t="e">
        <f t="shared" si="9"/>
        <v>#REF!</v>
      </c>
      <c r="I103" s="144"/>
      <c r="J103" s="144"/>
      <c r="K103" s="144"/>
      <c r="L103" s="144"/>
    </row>
    <row r="104" spans="1:12" ht="27" hidden="1">
      <c r="A104" s="107" t="s">
        <v>877</v>
      </c>
      <c r="B104" s="107" t="s">
        <v>953</v>
      </c>
      <c r="C104" s="107" t="s">
        <v>774</v>
      </c>
      <c r="D104" s="107" t="s">
        <v>1058</v>
      </c>
      <c r="E104" s="107"/>
      <c r="F104" s="161">
        <f>F105</f>
        <v>0</v>
      </c>
      <c r="G104" s="32" t="e">
        <f>#REF!</f>
        <v>#REF!</v>
      </c>
      <c r="H104" s="142" t="e">
        <f>#REF!</f>
        <v>#REF!</v>
      </c>
      <c r="I104" s="144"/>
      <c r="J104" s="144"/>
      <c r="K104" s="144"/>
      <c r="L104" s="144"/>
    </row>
    <row r="105" spans="1:13" ht="27" hidden="1">
      <c r="A105" s="231" t="s">
        <v>575</v>
      </c>
      <c r="B105" s="107" t="s">
        <v>953</v>
      </c>
      <c r="C105" s="107" t="s">
        <v>774</v>
      </c>
      <c r="D105" s="107" t="s">
        <v>1058</v>
      </c>
      <c r="E105" s="107" t="s">
        <v>763</v>
      </c>
      <c r="F105" s="161"/>
      <c r="G105" s="32"/>
      <c r="H105" s="142"/>
      <c r="I105" s="144"/>
      <c r="J105" s="144"/>
      <c r="K105" s="144"/>
      <c r="L105" s="144"/>
      <c r="M105" s="165"/>
    </row>
    <row r="106" spans="1:12" ht="40.5">
      <c r="A106" s="110" t="s">
        <v>958</v>
      </c>
      <c r="B106" s="110" t="s">
        <v>953</v>
      </c>
      <c r="C106" s="110" t="s">
        <v>775</v>
      </c>
      <c r="D106" s="107"/>
      <c r="E106" s="107"/>
      <c r="F106" s="105">
        <f>F107+F113</f>
        <v>2741</v>
      </c>
      <c r="G106" s="32">
        <f>G107+G113</f>
        <v>2391</v>
      </c>
      <c r="H106" s="142">
        <f>H107+H113</f>
        <v>2221</v>
      </c>
      <c r="I106" s="144"/>
      <c r="J106" s="144"/>
      <c r="K106" s="144"/>
      <c r="L106" s="144"/>
    </row>
    <row r="107" spans="1:12" ht="27.75">
      <c r="A107" s="162" t="s">
        <v>528</v>
      </c>
      <c r="B107" s="110" t="s">
        <v>953</v>
      </c>
      <c r="C107" s="110" t="s">
        <v>775</v>
      </c>
      <c r="D107" s="110" t="s">
        <v>671</v>
      </c>
      <c r="E107" s="107"/>
      <c r="F107" s="105">
        <f aca="true" t="shared" si="10" ref="F107:H108">F108</f>
        <v>2571</v>
      </c>
      <c r="G107" s="32">
        <f t="shared" si="10"/>
        <v>2221</v>
      </c>
      <c r="H107" s="142">
        <f t="shared" si="10"/>
        <v>2221</v>
      </c>
      <c r="I107" s="144"/>
      <c r="J107" s="144"/>
      <c r="K107" s="144"/>
      <c r="L107" s="144"/>
    </row>
    <row r="108" spans="1:12" ht="27.75">
      <c r="A108" s="169" t="s">
        <v>529</v>
      </c>
      <c r="B108" s="147" t="s">
        <v>953</v>
      </c>
      <c r="C108" s="147" t="s">
        <v>775</v>
      </c>
      <c r="D108" s="147" t="s">
        <v>359</v>
      </c>
      <c r="E108" s="107"/>
      <c r="F108" s="161">
        <f t="shared" si="10"/>
        <v>2571</v>
      </c>
      <c r="G108" s="32">
        <f t="shared" si="10"/>
        <v>2221</v>
      </c>
      <c r="H108" s="142">
        <f t="shared" si="10"/>
        <v>2221</v>
      </c>
      <c r="I108" s="144"/>
      <c r="J108" s="144"/>
      <c r="K108" s="144"/>
      <c r="L108" s="144"/>
    </row>
    <row r="109" spans="1:12" ht="27">
      <c r="A109" s="107" t="s">
        <v>879</v>
      </c>
      <c r="B109" s="107" t="s">
        <v>953</v>
      </c>
      <c r="C109" s="107" t="s">
        <v>775</v>
      </c>
      <c r="D109" s="107" t="s">
        <v>360</v>
      </c>
      <c r="E109" s="107"/>
      <c r="F109" s="37">
        <f>F110+F111+F112</f>
        <v>2571</v>
      </c>
      <c r="G109" s="27">
        <f>G110+G111+G112</f>
        <v>2221</v>
      </c>
      <c r="H109" s="87">
        <f>H110+H111+H112</f>
        <v>2221</v>
      </c>
      <c r="I109" s="144"/>
      <c r="J109" s="144"/>
      <c r="K109" s="144"/>
      <c r="L109" s="144"/>
    </row>
    <row r="110" spans="1:12" ht="67.5">
      <c r="A110" s="107" t="s">
        <v>939</v>
      </c>
      <c r="B110" s="107" t="s">
        <v>953</v>
      </c>
      <c r="C110" s="107" t="s">
        <v>775</v>
      </c>
      <c r="D110" s="107" t="s">
        <v>360</v>
      </c>
      <c r="E110" s="107" t="s">
        <v>163</v>
      </c>
      <c r="F110" s="37">
        <v>2520</v>
      </c>
      <c r="G110" s="27">
        <v>2170</v>
      </c>
      <c r="H110" s="87">
        <v>2170</v>
      </c>
      <c r="I110" s="144"/>
      <c r="J110" s="144"/>
      <c r="K110" s="144"/>
      <c r="L110" s="144"/>
    </row>
    <row r="111" spans="1:12" ht="27">
      <c r="A111" s="231" t="s">
        <v>575</v>
      </c>
      <c r="B111" s="107" t="s">
        <v>953</v>
      </c>
      <c r="C111" s="107" t="s">
        <v>775</v>
      </c>
      <c r="D111" s="107" t="s">
        <v>360</v>
      </c>
      <c r="E111" s="107" t="s">
        <v>763</v>
      </c>
      <c r="F111" s="37">
        <v>50</v>
      </c>
      <c r="G111" s="27">
        <v>50</v>
      </c>
      <c r="H111" s="87">
        <v>50</v>
      </c>
      <c r="I111" s="144"/>
      <c r="J111" s="144"/>
      <c r="K111" s="144"/>
      <c r="L111" s="144"/>
    </row>
    <row r="112" spans="1:12" ht="15">
      <c r="A112" s="107" t="s">
        <v>161</v>
      </c>
      <c r="B112" s="107" t="s">
        <v>953</v>
      </c>
      <c r="C112" s="107" t="s">
        <v>775</v>
      </c>
      <c r="D112" s="107" t="s">
        <v>360</v>
      </c>
      <c r="E112" s="107" t="s">
        <v>162</v>
      </c>
      <c r="F112" s="37">
        <v>1</v>
      </c>
      <c r="G112" s="27">
        <v>1</v>
      </c>
      <c r="H112" s="87">
        <v>1</v>
      </c>
      <c r="I112" s="144"/>
      <c r="J112" s="144"/>
      <c r="K112" s="144"/>
      <c r="L112" s="144"/>
    </row>
    <row r="113" spans="1:12" ht="105.75" customHeight="1">
      <c r="A113" s="147" t="s">
        <v>1015</v>
      </c>
      <c r="B113" s="147" t="s">
        <v>953</v>
      </c>
      <c r="C113" s="147" t="s">
        <v>775</v>
      </c>
      <c r="D113" s="147" t="s">
        <v>1018</v>
      </c>
      <c r="E113" s="147"/>
      <c r="F113" s="52">
        <f>F115</f>
        <v>170</v>
      </c>
      <c r="G113" s="158">
        <f>G115</f>
        <v>170</v>
      </c>
      <c r="H113" s="140">
        <f>H115</f>
        <v>0</v>
      </c>
      <c r="I113" s="144"/>
      <c r="J113" s="144"/>
      <c r="K113" s="144"/>
      <c r="L113" s="144"/>
    </row>
    <row r="114" spans="1:12" ht="52.5" customHeight="1">
      <c r="A114" s="147" t="s">
        <v>1014</v>
      </c>
      <c r="B114" s="147"/>
      <c r="C114" s="147"/>
      <c r="D114" s="147"/>
      <c r="E114" s="147"/>
      <c r="F114" s="52"/>
      <c r="G114" s="158"/>
      <c r="H114" s="140"/>
      <c r="I114" s="144"/>
      <c r="J114" s="144"/>
      <c r="K114" s="144"/>
      <c r="L114" s="144"/>
    </row>
    <row r="115" spans="1:13" ht="44.25" customHeight="1">
      <c r="A115" s="187" t="s">
        <v>701</v>
      </c>
      <c r="B115" s="153" t="s">
        <v>953</v>
      </c>
      <c r="C115" s="153" t="s">
        <v>775</v>
      </c>
      <c r="D115" s="153" t="s">
        <v>703</v>
      </c>
      <c r="E115" s="153"/>
      <c r="F115" s="53">
        <f>F117</f>
        <v>170</v>
      </c>
      <c r="G115" s="28">
        <f>G117</f>
        <v>170</v>
      </c>
      <c r="H115" s="140">
        <f>H117</f>
        <v>0</v>
      </c>
      <c r="I115" s="144"/>
      <c r="J115" s="144"/>
      <c r="K115" s="144"/>
      <c r="L115" s="144"/>
      <c r="M115" t="s">
        <v>702</v>
      </c>
    </row>
    <row r="116" spans="1:12" ht="47.25" customHeight="1">
      <c r="A116" s="160" t="s">
        <v>1017</v>
      </c>
      <c r="B116" s="107" t="s">
        <v>953</v>
      </c>
      <c r="C116" s="107" t="s">
        <v>775</v>
      </c>
      <c r="D116" s="107" t="s">
        <v>1019</v>
      </c>
      <c r="E116" s="107"/>
      <c r="F116" s="37">
        <f>F117</f>
        <v>170</v>
      </c>
      <c r="G116" s="28"/>
      <c r="H116" s="140"/>
      <c r="I116" s="144"/>
      <c r="J116" s="144"/>
      <c r="K116" s="144"/>
      <c r="L116" s="144"/>
    </row>
    <row r="117" spans="1:12" ht="27.75">
      <c r="A117" s="159" t="s">
        <v>283</v>
      </c>
      <c r="B117" s="107" t="s">
        <v>953</v>
      </c>
      <c r="C117" s="107" t="s">
        <v>775</v>
      </c>
      <c r="D117" s="107" t="s">
        <v>832</v>
      </c>
      <c r="E117" s="107"/>
      <c r="F117" s="37">
        <f>F118</f>
        <v>170</v>
      </c>
      <c r="G117" s="27">
        <f>G118</f>
        <v>170</v>
      </c>
      <c r="H117" s="87">
        <f>H118</f>
        <v>0</v>
      </c>
      <c r="I117" s="144"/>
      <c r="J117" s="144"/>
      <c r="K117" s="144"/>
      <c r="L117" s="144"/>
    </row>
    <row r="118" spans="1:12" ht="27">
      <c r="A118" s="231" t="s">
        <v>575</v>
      </c>
      <c r="B118" s="107" t="s">
        <v>953</v>
      </c>
      <c r="C118" s="107" t="s">
        <v>775</v>
      </c>
      <c r="D118" s="107" t="s">
        <v>832</v>
      </c>
      <c r="E118" s="107" t="s">
        <v>763</v>
      </c>
      <c r="F118" s="38">
        <v>170</v>
      </c>
      <c r="G118" s="31">
        <v>170</v>
      </c>
      <c r="H118" s="133"/>
      <c r="I118" s="144"/>
      <c r="J118" s="144"/>
      <c r="K118" s="144"/>
      <c r="L118" s="144"/>
    </row>
    <row r="119" spans="1:12" ht="15">
      <c r="A119" s="110" t="s">
        <v>145</v>
      </c>
      <c r="B119" s="110" t="s">
        <v>953</v>
      </c>
      <c r="C119" s="110" t="s">
        <v>158</v>
      </c>
      <c r="D119" s="107"/>
      <c r="E119" s="110"/>
      <c r="F119" s="39">
        <f aca="true" t="shared" si="11" ref="F119:H123">F120</f>
        <v>210</v>
      </c>
      <c r="G119" s="30">
        <f t="shared" si="11"/>
        <v>300</v>
      </c>
      <c r="H119" s="129">
        <f t="shared" si="11"/>
        <v>300</v>
      </c>
      <c r="I119" s="144"/>
      <c r="J119" s="144"/>
      <c r="K119" s="144"/>
      <c r="L119" s="144"/>
    </row>
    <row r="120" spans="1:12" ht="15">
      <c r="A120" s="169" t="s">
        <v>418</v>
      </c>
      <c r="B120" s="107" t="s">
        <v>953</v>
      </c>
      <c r="C120" s="107">
        <v>11</v>
      </c>
      <c r="D120" s="107" t="s">
        <v>726</v>
      </c>
      <c r="E120" s="107"/>
      <c r="F120" s="37">
        <f>F122</f>
        <v>210</v>
      </c>
      <c r="G120" s="27">
        <f>G122</f>
        <v>300</v>
      </c>
      <c r="H120" s="87">
        <f>H122</f>
        <v>300</v>
      </c>
      <c r="I120" s="144"/>
      <c r="J120" s="144"/>
      <c r="K120" s="144"/>
      <c r="L120" s="144"/>
    </row>
    <row r="121" spans="1:12" ht="15">
      <c r="A121" s="159" t="s">
        <v>145</v>
      </c>
      <c r="B121" s="107" t="s">
        <v>953</v>
      </c>
      <c r="C121" s="107" t="s">
        <v>158</v>
      </c>
      <c r="D121" s="107" t="s">
        <v>725</v>
      </c>
      <c r="E121" s="107"/>
      <c r="F121" s="37">
        <f>F122</f>
        <v>210</v>
      </c>
      <c r="G121" s="27"/>
      <c r="H121" s="87"/>
      <c r="I121" s="144"/>
      <c r="J121" s="144"/>
      <c r="K121" s="144"/>
      <c r="L121" s="144"/>
    </row>
    <row r="122" spans="1:12" ht="15">
      <c r="A122" s="169" t="s">
        <v>191</v>
      </c>
      <c r="B122" s="107" t="s">
        <v>953</v>
      </c>
      <c r="C122" s="107">
        <v>11</v>
      </c>
      <c r="D122" s="107" t="s">
        <v>723</v>
      </c>
      <c r="E122" s="107"/>
      <c r="F122" s="37">
        <f>F124</f>
        <v>210</v>
      </c>
      <c r="G122" s="27">
        <f t="shared" si="11"/>
        <v>300</v>
      </c>
      <c r="H122" s="87">
        <f t="shared" si="11"/>
        <v>300</v>
      </c>
      <c r="I122" s="144"/>
      <c r="J122" s="144"/>
      <c r="K122" s="144"/>
      <c r="L122" s="144"/>
    </row>
    <row r="123" spans="1:12" ht="15" hidden="1">
      <c r="A123" s="107"/>
      <c r="B123" s="107"/>
      <c r="C123" s="107"/>
      <c r="D123" s="107"/>
      <c r="E123" s="107"/>
      <c r="F123" s="37"/>
      <c r="G123" s="27">
        <f t="shared" si="11"/>
        <v>300</v>
      </c>
      <c r="H123" s="87">
        <f t="shared" si="11"/>
        <v>300</v>
      </c>
      <c r="I123" s="144"/>
      <c r="J123" s="144"/>
      <c r="K123" s="144"/>
      <c r="L123" s="144"/>
    </row>
    <row r="124" spans="1:16" ht="15">
      <c r="A124" s="107" t="s">
        <v>161</v>
      </c>
      <c r="B124" s="107" t="s">
        <v>953</v>
      </c>
      <c r="C124" s="107" t="s">
        <v>158</v>
      </c>
      <c r="D124" s="107" t="s">
        <v>723</v>
      </c>
      <c r="E124" s="107" t="s">
        <v>162</v>
      </c>
      <c r="F124" s="490">
        <v>210</v>
      </c>
      <c r="G124" s="27">
        <v>300</v>
      </c>
      <c r="H124" s="87">
        <v>300</v>
      </c>
      <c r="I124" s="144"/>
      <c r="J124" s="144"/>
      <c r="K124" s="144"/>
      <c r="L124" s="144"/>
      <c r="P124" s="16"/>
    </row>
    <row r="125" spans="1:12" ht="22.5" customHeight="1">
      <c r="A125" s="110" t="s">
        <v>146</v>
      </c>
      <c r="B125" s="110" t="s">
        <v>953</v>
      </c>
      <c r="C125" s="110">
        <v>13</v>
      </c>
      <c r="D125" s="107"/>
      <c r="E125" s="107"/>
      <c r="F125" s="39">
        <f>F126+F136+F160+F163+F270</f>
        <v>11353.689</v>
      </c>
      <c r="G125" s="30" t="e">
        <f>G126+G136+G163</f>
        <v>#REF!</v>
      </c>
      <c r="H125" s="129" t="e">
        <f>H126+H136+H163</f>
        <v>#REF!</v>
      </c>
      <c r="I125" s="145"/>
      <c r="J125" s="144"/>
      <c r="K125" s="144"/>
      <c r="L125" s="144"/>
    </row>
    <row r="126" spans="1:12" ht="27.75">
      <c r="A126" s="162" t="s">
        <v>150</v>
      </c>
      <c r="B126" s="110" t="s">
        <v>953</v>
      </c>
      <c r="C126" s="110" t="s">
        <v>776</v>
      </c>
      <c r="D126" s="110" t="s">
        <v>729</v>
      </c>
      <c r="E126" s="110"/>
      <c r="F126" s="39">
        <f>F127</f>
        <v>2158.304</v>
      </c>
      <c r="G126" s="28" t="e">
        <f>G128</f>
        <v>#REF!</v>
      </c>
      <c r="H126" s="140" t="e">
        <f>H128</f>
        <v>#REF!</v>
      </c>
      <c r="I126" s="144"/>
      <c r="J126" s="144"/>
      <c r="K126" s="144"/>
      <c r="L126" s="144"/>
    </row>
    <row r="127" spans="1:12" ht="27.75">
      <c r="A127" s="159" t="s">
        <v>892</v>
      </c>
      <c r="B127" s="107" t="s">
        <v>953</v>
      </c>
      <c r="C127" s="107" t="s">
        <v>776</v>
      </c>
      <c r="D127" s="107" t="s">
        <v>986</v>
      </c>
      <c r="E127" s="107"/>
      <c r="F127" s="37">
        <f>F128+F134</f>
        <v>2158.304</v>
      </c>
      <c r="G127" s="28"/>
      <c r="H127" s="140"/>
      <c r="I127" s="144"/>
      <c r="J127" s="144"/>
      <c r="K127" s="144"/>
      <c r="L127" s="144"/>
    </row>
    <row r="128" spans="1:12" ht="27">
      <c r="A128" s="107" t="s">
        <v>192</v>
      </c>
      <c r="B128" s="107" t="s">
        <v>190</v>
      </c>
      <c r="C128" s="107" t="s">
        <v>776</v>
      </c>
      <c r="D128" s="107" t="s">
        <v>987</v>
      </c>
      <c r="E128" s="107"/>
      <c r="F128" s="37">
        <f>F129+F130+F132+F133</f>
        <v>2046.4470000000001</v>
      </c>
      <c r="G128" s="27" t="e">
        <f>G129</f>
        <v>#REF!</v>
      </c>
      <c r="H128" s="87" t="e">
        <f>H129</f>
        <v>#REF!</v>
      </c>
      <c r="I128" s="144"/>
      <c r="J128" s="144"/>
      <c r="K128" s="144"/>
      <c r="L128" s="144"/>
    </row>
    <row r="129" spans="1:16" ht="27">
      <c r="A129" s="231" t="s">
        <v>575</v>
      </c>
      <c r="B129" s="107" t="s">
        <v>953</v>
      </c>
      <c r="C129" s="107" t="s">
        <v>776</v>
      </c>
      <c r="D129" s="107" t="s">
        <v>987</v>
      </c>
      <c r="E129" s="107" t="s">
        <v>763</v>
      </c>
      <c r="F129" s="440">
        <v>434.353</v>
      </c>
      <c r="G129" s="27" t="e">
        <f>G130+G131+#REF!</f>
        <v>#REF!</v>
      </c>
      <c r="H129" s="87" t="e">
        <f>H130+H131+#REF!</f>
        <v>#REF!</v>
      </c>
      <c r="I129" s="144"/>
      <c r="J129" s="144"/>
      <c r="K129" s="144"/>
      <c r="L129" s="144"/>
      <c r="P129" s="16"/>
    </row>
    <row r="130" spans="1:16" ht="15">
      <c r="A130" s="107" t="s">
        <v>298</v>
      </c>
      <c r="B130" s="107" t="s">
        <v>953</v>
      </c>
      <c r="C130" s="107" t="s">
        <v>776</v>
      </c>
      <c r="D130" s="107" t="s">
        <v>987</v>
      </c>
      <c r="E130" s="107" t="s">
        <v>160</v>
      </c>
      <c r="F130" s="440">
        <v>120</v>
      </c>
      <c r="G130" s="31">
        <v>450</v>
      </c>
      <c r="H130" s="133">
        <v>450</v>
      </c>
      <c r="I130" s="144"/>
      <c r="J130" s="144"/>
      <c r="K130" s="144"/>
      <c r="L130" s="144"/>
      <c r="P130" s="16"/>
    </row>
    <row r="131" spans="1:12" ht="40.5" hidden="1">
      <c r="A131" s="107" t="s">
        <v>218</v>
      </c>
      <c r="B131" s="107" t="s">
        <v>953</v>
      </c>
      <c r="C131" s="107" t="s">
        <v>776</v>
      </c>
      <c r="D131" s="107" t="s">
        <v>987</v>
      </c>
      <c r="E131" s="107" t="s">
        <v>757</v>
      </c>
      <c r="F131" s="440"/>
      <c r="G131" s="31">
        <v>100</v>
      </c>
      <c r="H131" s="133">
        <v>100</v>
      </c>
      <c r="I131" s="144"/>
      <c r="J131" s="144"/>
      <c r="K131" s="144"/>
      <c r="L131" s="144"/>
    </row>
    <row r="132" spans="1:12" ht="15" hidden="1">
      <c r="A132" s="107"/>
      <c r="B132" s="107"/>
      <c r="C132" s="107"/>
      <c r="D132" s="107"/>
      <c r="E132" s="107"/>
      <c r="F132" s="440"/>
      <c r="G132" s="31"/>
      <c r="H132" s="133"/>
      <c r="I132" s="144"/>
      <c r="J132" s="144"/>
      <c r="K132" s="144"/>
      <c r="L132" s="144"/>
    </row>
    <row r="133" spans="1:12" ht="15">
      <c r="A133" s="107" t="s">
        <v>161</v>
      </c>
      <c r="B133" s="107" t="s">
        <v>953</v>
      </c>
      <c r="C133" s="107" t="s">
        <v>776</v>
      </c>
      <c r="D133" s="107" t="s">
        <v>987</v>
      </c>
      <c r="E133" s="107" t="s">
        <v>162</v>
      </c>
      <c r="F133" s="440">
        <v>1492.094</v>
      </c>
      <c r="G133" s="31"/>
      <c r="H133" s="133"/>
      <c r="I133" s="144"/>
      <c r="J133" s="144"/>
      <c r="K133" s="144"/>
      <c r="L133" s="144"/>
    </row>
    <row r="134" spans="1:12" ht="40.5">
      <c r="A134" s="107" t="s">
        <v>25</v>
      </c>
      <c r="B134" s="107" t="s">
        <v>953</v>
      </c>
      <c r="C134" s="107" t="s">
        <v>776</v>
      </c>
      <c r="D134" s="107" t="s">
        <v>26</v>
      </c>
      <c r="E134" s="107"/>
      <c r="F134" s="38">
        <f>F135</f>
        <v>111.857</v>
      </c>
      <c r="G134" s="31"/>
      <c r="H134" s="133"/>
      <c r="I134" s="144"/>
      <c r="J134" s="144"/>
      <c r="K134" s="144"/>
      <c r="L134" s="144"/>
    </row>
    <row r="135" spans="1:17" ht="15">
      <c r="A135" s="107" t="s">
        <v>282</v>
      </c>
      <c r="B135" s="107" t="s">
        <v>953</v>
      </c>
      <c r="C135" s="107" t="s">
        <v>776</v>
      </c>
      <c r="D135" s="107" t="s">
        <v>26</v>
      </c>
      <c r="E135" s="107" t="s">
        <v>765</v>
      </c>
      <c r="F135" s="491">
        <v>111.857</v>
      </c>
      <c r="G135" s="31"/>
      <c r="H135" s="133"/>
      <c r="I135" s="144"/>
      <c r="J135" s="144"/>
      <c r="K135" s="144"/>
      <c r="L135" s="144"/>
      <c r="Q135" s="16"/>
    </row>
    <row r="136" spans="1:12" ht="30" customHeight="1">
      <c r="A136" s="162" t="s">
        <v>882</v>
      </c>
      <c r="B136" s="110" t="s">
        <v>953</v>
      </c>
      <c r="C136" s="110" t="s">
        <v>776</v>
      </c>
      <c r="D136" s="110" t="s">
        <v>991</v>
      </c>
      <c r="E136" s="147"/>
      <c r="F136" s="39">
        <f>F137</f>
        <v>8232.185</v>
      </c>
      <c r="G136" s="28">
        <f>G137</f>
        <v>6139.641</v>
      </c>
      <c r="H136" s="140">
        <f>H137</f>
        <v>6214.532</v>
      </c>
      <c r="I136" s="144"/>
      <c r="J136" s="144"/>
      <c r="K136" s="144"/>
      <c r="L136" s="144"/>
    </row>
    <row r="137" spans="1:12" ht="29.25" customHeight="1">
      <c r="A137" s="162" t="s">
        <v>173</v>
      </c>
      <c r="B137" s="110" t="s">
        <v>953</v>
      </c>
      <c r="C137" s="110" t="s">
        <v>776</v>
      </c>
      <c r="D137" s="110" t="s">
        <v>992</v>
      </c>
      <c r="E137" s="107"/>
      <c r="F137" s="39">
        <f>F140+F144+F148+F156+F158</f>
        <v>8232.185</v>
      </c>
      <c r="G137" s="27">
        <f>G140+G144+G148</f>
        <v>6139.641</v>
      </c>
      <c r="H137" s="87">
        <f>H140+H144+H148</f>
        <v>6214.532</v>
      </c>
      <c r="I137" s="144"/>
      <c r="J137" s="144"/>
      <c r="K137" s="144"/>
      <c r="L137" s="144"/>
    </row>
    <row r="138" spans="1:12" ht="89.25" customHeight="1" hidden="1">
      <c r="A138" s="146" t="s">
        <v>525</v>
      </c>
      <c r="B138" s="107" t="s">
        <v>953</v>
      </c>
      <c r="C138" s="107" t="s">
        <v>776</v>
      </c>
      <c r="D138" s="107" t="s">
        <v>523</v>
      </c>
      <c r="E138" s="107"/>
      <c r="F138" s="37">
        <f>F139</f>
        <v>0</v>
      </c>
      <c r="G138" s="27"/>
      <c r="H138" s="87"/>
      <c r="I138" s="144"/>
      <c r="J138" s="144"/>
      <c r="K138" s="144"/>
      <c r="L138" s="144"/>
    </row>
    <row r="139" spans="1:12" ht="29.25" customHeight="1" hidden="1">
      <c r="A139" s="231" t="s">
        <v>575</v>
      </c>
      <c r="B139" s="107" t="s">
        <v>953</v>
      </c>
      <c r="C139" s="107" t="s">
        <v>776</v>
      </c>
      <c r="D139" s="107" t="s">
        <v>523</v>
      </c>
      <c r="E139" s="107" t="s">
        <v>763</v>
      </c>
      <c r="F139" s="37"/>
      <c r="G139" s="27"/>
      <c r="H139" s="87"/>
      <c r="I139" s="144"/>
      <c r="J139" s="144"/>
      <c r="K139" s="144"/>
      <c r="L139" s="144"/>
    </row>
    <row r="140" spans="1:12" ht="88.5" customHeight="1">
      <c r="A140" s="146" t="s">
        <v>727</v>
      </c>
      <c r="B140" s="107" t="s">
        <v>953</v>
      </c>
      <c r="C140" s="107" t="s">
        <v>776</v>
      </c>
      <c r="D140" s="107" t="s">
        <v>728</v>
      </c>
      <c r="E140" s="107"/>
      <c r="F140" s="37">
        <f>F141+F142+F143</f>
        <v>796.789</v>
      </c>
      <c r="G140" s="27">
        <f>G141+G142</f>
        <v>928.641</v>
      </c>
      <c r="H140" s="87">
        <f>H141+H142</f>
        <v>1003.532</v>
      </c>
      <c r="I140" s="144"/>
      <c r="J140" s="144"/>
      <c r="K140" s="144"/>
      <c r="L140" s="144"/>
    </row>
    <row r="141" spans="1:12" ht="67.5">
      <c r="A141" s="107" t="s">
        <v>939</v>
      </c>
      <c r="B141" s="107" t="s">
        <v>953</v>
      </c>
      <c r="C141" s="107" t="s">
        <v>776</v>
      </c>
      <c r="D141" s="107" t="s">
        <v>728</v>
      </c>
      <c r="E141" s="107" t="s">
        <v>163</v>
      </c>
      <c r="F141" s="38">
        <v>796.789</v>
      </c>
      <c r="G141" s="31">
        <v>928.641</v>
      </c>
      <c r="H141" s="133">
        <v>1003.532</v>
      </c>
      <c r="I141" s="144"/>
      <c r="J141" s="144"/>
      <c r="K141" s="144"/>
      <c r="L141" s="144"/>
    </row>
    <row r="142" spans="1:12" ht="27" hidden="1">
      <c r="A142" s="107" t="s">
        <v>940</v>
      </c>
      <c r="B142" s="107" t="s">
        <v>953</v>
      </c>
      <c r="C142" s="107" t="s">
        <v>776</v>
      </c>
      <c r="D142" s="107" t="s">
        <v>180</v>
      </c>
      <c r="E142" s="107" t="s">
        <v>763</v>
      </c>
      <c r="F142" s="38"/>
      <c r="G142" s="31"/>
      <c r="H142" s="133"/>
      <c r="I142" s="144"/>
      <c r="J142" s="144"/>
      <c r="K142" s="144"/>
      <c r="L142" s="144"/>
    </row>
    <row r="143" spans="1:12" ht="27" hidden="1">
      <c r="A143" s="107" t="s">
        <v>940</v>
      </c>
      <c r="B143" s="107" t="s">
        <v>953</v>
      </c>
      <c r="C143" s="107" t="s">
        <v>776</v>
      </c>
      <c r="D143" s="107" t="s">
        <v>728</v>
      </c>
      <c r="E143" s="107" t="s">
        <v>763</v>
      </c>
      <c r="F143" s="245"/>
      <c r="G143" s="31"/>
      <c r="H143" s="133"/>
      <c r="I143" s="144"/>
      <c r="J143" s="144"/>
      <c r="K143" s="144"/>
      <c r="L143" s="144"/>
    </row>
    <row r="144" spans="1:12" ht="28.5">
      <c r="A144" s="147" t="s">
        <v>880</v>
      </c>
      <c r="B144" s="147" t="s">
        <v>953</v>
      </c>
      <c r="C144" s="147" t="s">
        <v>776</v>
      </c>
      <c r="D144" s="147" t="s">
        <v>721</v>
      </c>
      <c r="E144" s="147"/>
      <c r="F144" s="52">
        <f>F145+F146+F147</f>
        <v>6979</v>
      </c>
      <c r="G144" s="55">
        <f>G145+G146+G147</f>
        <v>5011</v>
      </c>
      <c r="H144" s="130">
        <f>H145+H146+H147</f>
        <v>5011</v>
      </c>
      <c r="I144" s="144"/>
      <c r="J144" s="144"/>
      <c r="K144" s="144"/>
      <c r="L144" s="144"/>
    </row>
    <row r="145" spans="1:12" ht="67.5">
      <c r="A145" s="107" t="s">
        <v>939</v>
      </c>
      <c r="B145" s="107" t="s">
        <v>953</v>
      </c>
      <c r="C145" s="107" t="s">
        <v>776</v>
      </c>
      <c r="D145" s="107" t="s">
        <v>721</v>
      </c>
      <c r="E145" s="107" t="s">
        <v>163</v>
      </c>
      <c r="F145" s="436">
        <v>3575</v>
      </c>
      <c r="G145" s="27">
        <v>3220</v>
      </c>
      <c r="H145" s="87">
        <v>3220</v>
      </c>
      <c r="I145" s="144"/>
      <c r="J145" s="144"/>
      <c r="K145" s="144"/>
      <c r="L145" s="144"/>
    </row>
    <row r="146" spans="1:16" ht="27">
      <c r="A146" s="231" t="s">
        <v>575</v>
      </c>
      <c r="B146" s="107" t="s">
        <v>953</v>
      </c>
      <c r="C146" s="107" t="s">
        <v>776</v>
      </c>
      <c r="D146" s="107" t="s">
        <v>721</v>
      </c>
      <c r="E146" s="107" t="s">
        <v>763</v>
      </c>
      <c r="F146" s="490">
        <v>3286</v>
      </c>
      <c r="G146" s="27">
        <v>1674</v>
      </c>
      <c r="H146" s="87">
        <v>1674</v>
      </c>
      <c r="I146" s="144"/>
      <c r="J146" s="144"/>
      <c r="K146" s="144"/>
      <c r="L146" s="144"/>
      <c r="P146" s="16"/>
    </row>
    <row r="147" spans="1:12" ht="16.5" customHeight="1">
      <c r="A147" s="107" t="s">
        <v>161</v>
      </c>
      <c r="B147" s="107" t="s">
        <v>953</v>
      </c>
      <c r="C147" s="107" t="s">
        <v>776</v>
      </c>
      <c r="D147" s="107" t="s">
        <v>721</v>
      </c>
      <c r="E147" s="107" t="s">
        <v>162</v>
      </c>
      <c r="F147" s="37">
        <v>118</v>
      </c>
      <c r="G147" s="27">
        <v>117</v>
      </c>
      <c r="H147" s="87">
        <v>117</v>
      </c>
      <c r="I147" s="144"/>
      <c r="J147" s="144"/>
      <c r="K147" s="144"/>
      <c r="L147" s="144"/>
    </row>
    <row r="148" spans="1:12" ht="27.75" customHeight="1">
      <c r="A148" s="246" t="s">
        <v>385</v>
      </c>
      <c r="B148" s="147" t="s">
        <v>953</v>
      </c>
      <c r="C148" s="147" t="s">
        <v>776</v>
      </c>
      <c r="D148" s="147" t="s">
        <v>722</v>
      </c>
      <c r="E148" s="147"/>
      <c r="F148" s="52">
        <f>F149</f>
        <v>371.291</v>
      </c>
      <c r="G148" s="55">
        <f>G149</f>
        <v>200</v>
      </c>
      <c r="H148" s="130">
        <f>H149</f>
        <v>200</v>
      </c>
      <c r="I148" s="144"/>
      <c r="J148" s="144"/>
      <c r="K148" s="144"/>
      <c r="L148" s="144"/>
    </row>
    <row r="149" spans="1:12" ht="33" customHeight="1">
      <c r="A149" s="231" t="s">
        <v>575</v>
      </c>
      <c r="B149" s="107" t="s">
        <v>953</v>
      </c>
      <c r="C149" s="107" t="s">
        <v>776</v>
      </c>
      <c r="D149" s="107" t="s">
        <v>722</v>
      </c>
      <c r="E149" s="107" t="s">
        <v>763</v>
      </c>
      <c r="F149" s="490">
        <v>371.291</v>
      </c>
      <c r="G149" s="27">
        <v>200</v>
      </c>
      <c r="H149" s="87">
        <v>200</v>
      </c>
      <c r="I149" s="144"/>
      <c r="J149" s="144"/>
      <c r="K149" s="144"/>
      <c r="L149" s="144"/>
    </row>
    <row r="150" spans="1:12" ht="18" customHeight="1" hidden="1">
      <c r="A150" s="187" t="s">
        <v>418</v>
      </c>
      <c r="B150" s="153" t="s">
        <v>953</v>
      </c>
      <c r="C150" s="153" t="s">
        <v>776</v>
      </c>
      <c r="D150" s="153" t="s">
        <v>419</v>
      </c>
      <c r="E150" s="153"/>
      <c r="F150" s="53">
        <f>F151</f>
        <v>0</v>
      </c>
      <c r="G150" s="27"/>
      <c r="H150" s="87"/>
      <c r="I150" s="144"/>
      <c r="J150" s="144"/>
      <c r="K150" s="144"/>
      <c r="L150" s="144"/>
    </row>
    <row r="151" spans="1:12" ht="16.5" customHeight="1" hidden="1">
      <c r="A151" s="159" t="s">
        <v>145</v>
      </c>
      <c r="B151" s="107" t="s">
        <v>953</v>
      </c>
      <c r="C151" s="107" t="s">
        <v>776</v>
      </c>
      <c r="D151" s="107" t="s">
        <v>420</v>
      </c>
      <c r="E151" s="107"/>
      <c r="F151" s="37">
        <f>F153+F152</f>
        <v>0</v>
      </c>
      <c r="G151" s="27"/>
      <c r="H151" s="87"/>
      <c r="I151" s="144"/>
      <c r="J151" s="144"/>
      <c r="K151" s="144"/>
      <c r="L151" s="144"/>
    </row>
    <row r="152" spans="1:12" ht="30" customHeight="1" hidden="1">
      <c r="A152" s="107" t="s">
        <v>298</v>
      </c>
      <c r="B152" s="107" t="s">
        <v>953</v>
      </c>
      <c r="C152" s="107" t="s">
        <v>776</v>
      </c>
      <c r="D152" s="107" t="s">
        <v>579</v>
      </c>
      <c r="E152" s="107" t="s">
        <v>160</v>
      </c>
      <c r="F152" s="37"/>
      <c r="G152" s="27"/>
      <c r="H152" s="87"/>
      <c r="I152" s="144"/>
      <c r="J152" s="144"/>
      <c r="K152" s="144"/>
      <c r="L152" s="144"/>
    </row>
    <row r="153" spans="1:12" ht="17.25" customHeight="1" hidden="1">
      <c r="A153" s="169" t="s">
        <v>191</v>
      </c>
      <c r="B153" s="107" t="s">
        <v>953</v>
      </c>
      <c r="C153" s="107" t="s">
        <v>776</v>
      </c>
      <c r="D153" s="107" t="s">
        <v>421</v>
      </c>
      <c r="E153" s="107"/>
      <c r="F153" s="37">
        <f>F155+F154</f>
        <v>0</v>
      </c>
      <c r="G153" s="27"/>
      <c r="H153" s="87"/>
      <c r="I153" s="144"/>
      <c r="J153" s="144"/>
      <c r="K153" s="144"/>
      <c r="L153" s="144"/>
    </row>
    <row r="154" spans="1:12" ht="34.5" customHeight="1" hidden="1">
      <c r="A154" s="107" t="s">
        <v>940</v>
      </c>
      <c r="B154" s="107" t="s">
        <v>953</v>
      </c>
      <c r="C154" s="107" t="s">
        <v>776</v>
      </c>
      <c r="D154" s="107" t="s">
        <v>421</v>
      </c>
      <c r="E154" s="107" t="s">
        <v>763</v>
      </c>
      <c r="F154" s="37"/>
      <c r="G154" s="27"/>
      <c r="H154" s="87"/>
      <c r="I154" s="144"/>
      <c r="J154" s="144"/>
      <c r="K154" s="144"/>
      <c r="L154" s="144"/>
    </row>
    <row r="155" spans="1:12" ht="33" customHeight="1" hidden="1">
      <c r="A155" s="107" t="s">
        <v>298</v>
      </c>
      <c r="B155" s="107" t="s">
        <v>953</v>
      </c>
      <c r="C155" s="107" t="s">
        <v>776</v>
      </c>
      <c r="D155" s="107" t="s">
        <v>421</v>
      </c>
      <c r="E155" s="107" t="s">
        <v>160</v>
      </c>
      <c r="F155" s="37"/>
      <c r="G155" s="27"/>
      <c r="H155" s="87"/>
      <c r="I155" s="144"/>
      <c r="J155" s="144"/>
      <c r="K155" s="144"/>
      <c r="L155" s="144"/>
    </row>
    <row r="156" spans="1:12" ht="28.5" customHeight="1">
      <c r="A156" s="407" t="s">
        <v>634</v>
      </c>
      <c r="B156" s="408" t="s">
        <v>953</v>
      </c>
      <c r="C156" s="408" t="s">
        <v>776</v>
      </c>
      <c r="D156" s="408" t="s">
        <v>635</v>
      </c>
      <c r="E156" s="408"/>
      <c r="F156" s="409">
        <f>F157</f>
        <v>75.105</v>
      </c>
      <c r="G156" s="27"/>
      <c r="H156" s="87"/>
      <c r="I156" s="144"/>
      <c r="J156" s="144"/>
      <c r="K156" s="144"/>
      <c r="L156" s="144"/>
    </row>
    <row r="157" spans="1:12" ht="16.5" customHeight="1">
      <c r="A157" s="107" t="s">
        <v>161</v>
      </c>
      <c r="B157" s="410" t="s">
        <v>953</v>
      </c>
      <c r="C157" s="410" t="s">
        <v>776</v>
      </c>
      <c r="D157" s="410" t="s">
        <v>635</v>
      </c>
      <c r="E157" s="107" t="s">
        <v>162</v>
      </c>
      <c r="F157" s="37">
        <v>75.105</v>
      </c>
      <c r="G157" s="27"/>
      <c r="H157" s="87"/>
      <c r="I157" s="144"/>
      <c r="J157" s="144"/>
      <c r="K157" s="144"/>
      <c r="L157" s="144"/>
    </row>
    <row r="158" spans="1:12" ht="45" customHeight="1">
      <c r="A158" s="475" t="s">
        <v>32</v>
      </c>
      <c r="B158" s="410" t="s">
        <v>953</v>
      </c>
      <c r="C158" s="410" t="s">
        <v>776</v>
      </c>
      <c r="D158" s="410" t="s">
        <v>41</v>
      </c>
      <c r="E158" s="107"/>
      <c r="F158" s="37">
        <f>F159</f>
        <v>10</v>
      </c>
      <c r="G158" s="27"/>
      <c r="H158" s="87"/>
      <c r="I158" s="144"/>
      <c r="J158" s="144"/>
      <c r="K158" s="144"/>
      <c r="L158" s="144"/>
    </row>
    <row r="159" spans="1:12" ht="16.5" customHeight="1">
      <c r="A159" s="107" t="s">
        <v>282</v>
      </c>
      <c r="B159" s="410" t="s">
        <v>953</v>
      </c>
      <c r="C159" s="410" t="s">
        <v>776</v>
      </c>
      <c r="D159" s="410" t="s">
        <v>41</v>
      </c>
      <c r="E159" s="107" t="s">
        <v>765</v>
      </c>
      <c r="F159" s="37">
        <v>10</v>
      </c>
      <c r="G159" s="27"/>
      <c r="H159" s="87"/>
      <c r="I159" s="144"/>
      <c r="J159" s="144"/>
      <c r="K159" s="144"/>
      <c r="L159" s="144"/>
    </row>
    <row r="160" spans="1:12" ht="16.5" customHeight="1">
      <c r="A160" s="78" t="s">
        <v>418</v>
      </c>
      <c r="B160" s="467" t="s">
        <v>953</v>
      </c>
      <c r="C160" s="467" t="s">
        <v>776</v>
      </c>
      <c r="D160" s="29" t="s">
        <v>726</v>
      </c>
      <c r="E160" s="110"/>
      <c r="F160" s="39">
        <f>F161</f>
        <v>140</v>
      </c>
      <c r="G160" s="27"/>
      <c r="H160" s="87"/>
      <c r="I160" s="144"/>
      <c r="J160" s="144"/>
      <c r="K160" s="144"/>
      <c r="L160" s="144"/>
    </row>
    <row r="161" spans="1:12" ht="16.5" customHeight="1">
      <c r="A161" s="465" t="s">
        <v>145</v>
      </c>
      <c r="B161" s="410" t="s">
        <v>953</v>
      </c>
      <c r="C161" s="410" t="s">
        <v>776</v>
      </c>
      <c r="D161" s="26" t="s">
        <v>723</v>
      </c>
      <c r="E161" s="107"/>
      <c r="F161" s="37">
        <f>F162</f>
        <v>140</v>
      </c>
      <c r="G161" s="27"/>
      <c r="H161" s="87"/>
      <c r="I161" s="144"/>
      <c r="J161" s="144"/>
      <c r="K161" s="144"/>
      <c r="L161" s="144"/>
    </row>
    <row r="162" spans="1:16" ht="16.5" customHeight="1">
      <c r="A162" s="26" t="s">
        <v>298</v>
      </c>
      <c r="B162" s="410" t="s">
        <v>953</v>
      </c>
      <c r="C162" s="410" t="s">
        <v>776</v>
      </c>
      <c r="D162" s="26" t="s">
        <v>723</v>
      </c>
      <c r="E162" s="107" t="s">
        <v>160</v>
      </c>
      <c r="F162" s="490">
        <v>140</v>
      </c>
      <c r="G162" s="27"/>
      <c r="H162" s="87"/>
      <c r="I162" s="144"/>
      <c r="J162" s="144"/>
      <c r="K162" s="144"/>
      <c r="L162" s="144"/>
      <c r="P162" s="16"/>
    </row>
    <row r="163" spans="1:12" ht="15">
      <c r="A163" s="110" t="s">
        <v>778</v>
      </c>
      <c r="B163" s="110" t="s">
        <v>953</v>
      </c>
      <c r="C163" s="110" t="s">
        <v>776</v>
      </c>
      <c r="D163" s="107"/>
      <c r="E163" s="107"/>
      <c r="F163" s="39">
        <f>F164+F176+F181+F186+F194+F220+F225+F230+F239</f>
        <v>823.1999999999999</v>
      </c>
      <c r="G163" s="30" t="e">
        <f>G164+G176+G194+G203+G207+G211+G230+G235+G239+G245+G249</f>
        <v>#REF!</v>
      </c>
      <c r="H163" s="129" t="e">
        <f>H164+H176+H194+H203+H207+H211+H230+H235+H239+H245+H249</f>
        <v>#REF!</v>
      </c>
      <c r="I163" s="145"/>
      <c r="J163" s="144"/>
      <c r="K163" s="144"/>
      <c r="L163" s="144"/>
    </row>
    <row r="164" spans="1:12" ht="42.75">
      <c r="A164" s="174" t="s">
        <v>766</v>
      </c>
      <c r="B164" s="147" t="s">
        <v>953</v>
      </c>
      <c r="C164" s="147" t="s">
        <v>776</v>
      </c>
      <c r="D164" s="147" t="s">
        <v>356</v>
      </c>
      <c r="E164" s="147"/>
      <c r="F164" s="52">
        <f>F165+F169+F172</f>
        <v>152.4</v>
      </c>
      <c r="G164" s="28">
        <f>G165+G169</f>
        <v>80.4</v>
      </c>
      <c r="H164" s="140">
        <f>H165+H169</f>
        <v>80.4</v>
      </c>
      <c r="I164" s="145"/>
      <c r="J164" s="144"/>
      <c r="K164" s="144"/>
      <c r="L164" s="144"/>
    </row>
    <row r="165" spans="1:12" ht="27.75">
      <c r="A165" s="190" t="s">
        <v>596</v>
      </c>
      <c r="B165" s="153" t="s">
        <v>953</v>
      </c>
      <c r="C165" s="153" t="s">
        <v>776</v>
      </c>
      <c r="D165" s="153" t="s">
        <v>197</v>
      </c>
      <c r="E165" s="153"/>
      <c r="F165" s="53">
        <f>F167</f>
        <v>112.4</v>
      </c>
      <c r="G165" s="27">
        <f>G167</f>
        <v>80.4</v>
      </c>
      <c r="H165" s="87">
        <f>H167</f>
        <v>80.4</v>
      </c>
      <c r="I165" s="145"/>
      <c r="J165" s="144"/>
      <c r="K165" s="144"/>
      <c r="L165" s="144"/>
    </row>
    <row r="166" spans="1:12" ht="27.75">
      <c r="A166" s="195" t="s">
        <v>1022</v>
      </c>
      <c r="B166" s="107" t="s">
        <v>953</v>
      </c>
      <c r="C166" s="107" t="s">
        <v>776</v>
      </c>
      <c r="D166" s="107" t="s">
        <v>1023</v>
      </c>
      <c r="E166" s="107"/>
      <c r="F166" s="37">
        <f>F167</f>
        <v>112.4</v>
      </c>
      <c r="G166" s="27"/>
      <c r="H166" s="87"/>
      <c r="I166" s="145"/>
      <c r="J166" s="144"/>
      <c r="K166" s="144"/>
      <c r="L166" s="144"/>
    </row>
    <row r="167" spans="1:12" ht="41.25">
      <c r="A167" s="196" t="s">
        <v>941</v>
      </c>
      <c r="B167" s="107" t="s">
        <v>953</v>
      </c>
      <c r="C167" s="107" t="s">
        <v>776</v>
      </c>
      <c r="D167" s="107" t="s">
        <v>196</v>
      </c>
      <c r="E167" s="107"/>
      <c r="F167" s="37">
        <f>F168</f>
        <v>112.4</v>
      </c>
      <c r="G167" s="27">
        <f>G168</f>
        <v>80.4</v>
      </c>
      <c r="H167" s="87">
        <f>H168</f>
        <v>80.4</v>
      </c>
      <c r="I167" s="145"/>
      <c r="J167" s="144"/>
      <c r="K167" s="144"/>
      <c r="L167" s="144"/>
    </row>
    <row r="168" spans="1:12" ht="15">
      <c r="A168" s="107" t="s">
        <v>161</v>
      </c>
      <c r="B168" s="110" t="s">
        <v>953</v>
      </c>
      <c r="C168" s="110" t="s">
        <v>776</v>
      </c>
      <c r="D168" s="107" t="s">
        <v>196</v>
      </c>
      <c r="E168" s="107" t="s">
        <v>162</v>
      </c>
      <c r="F168" s="38">
        <v>112.4</v>
      </c>
      <c r="G168" s="31">
        <v>80.4</v>
      </c>
      <c r="H168" s="133">
        <v>80.4</v>
      </c>
      <c r="I168" s="145"/>
      <c r="J168" s="144"/>
      <c r="K168" s="144"/>
      <c r="L168" s="144"/>
    </row>
    <row r="169" spans="1:12" ht="73.5" customHeight="1" hidden="1">
      <c r="A169" s="197" t="s">
        <v>1067</v>
      </c>
      <c r="B169" s="107" t="s">
        <v>953</v>
      </c>
      <c r="C169" s="107" t="s">
        <v>776</v>
      </c>
      <c r="D169" s="107" t="s">
        <v>177</v>
      </c>
      <c r="E169" s="107"/>
      <c r="F169" s="37">
        <f aca="true" t="shared" si="12" ref="F169:H170">F170</f>
        <v>0</v>
      </c>
      <c r="G169" s="27">
        <f t="shared" si="12"/>
        <v>0</v>
      </c>
      <c r="H169" s="87">
        <f t="shared" si="12"/>
        <v>0</v>
      </c>
      <c r="I169" s="145"/>
      <c r="J169" s="144"/>
      <c r="K169" s="144"/>
      <c r="L169" s="144"/>
    </row>
    <row r="170" spans="1:12" ht="27" hidden="1">
      <c r="A170" s="107" t="s">
        <v>877</v>
      </c>
      <c r="B170" s="107" t="s">
        <v>190</v>
      </c>
      <c r="C170" s="107" t="s">
        <v>776</v>
      </c>
      <c r="D170" s="107" t="s">
        <v>390</v>
      </c>
      <c r="E170" s="107"/>
      <c r="F170" s="37">
        <f t="shared" si="12"/>
        <v>0</v>
      </c>
      <c r="G170" s="27">
        <f t="shared" si="12"/>
        <v>0</v>
      </c>
      <c r="H170" s="87">
        <f t="shared" si="12"/>
        <v>0</v>
      </c>
      <c r="I170" s="145"/>
      <c r="J170" s="144"/>
      <c r="K170" s="144"/>
      <c r="L170" s="144"/>
    </row>
    <row r="171" spans="1:12" ht="27" hidden="1">
      <c r="A171" s="107" t="s">
        <v>940</v>
      </c>
      <c r="B171" s="107" t="s">
        <v>953</v>
      </c>
      <c r="C171" s="107" t="s">
        <v>776</v>
      </c>
      <c r="D171" s="107" t="s">
        <v>390</v>
      </c>
      <c r="E171" s="107" t="s">
        <v>763</v>
      </c>
      <c r="F171" s="38"/>
      <c r="G171" s="31"/>
      <c r="H171" s="133"/>
      <c r="I171" s="145"/>
      <c r="J171" s="144"/>
      <c r="K171" s="144"/>
      <c r="L171" s="144"/>
    </row>
    <row r="172" spans="1:12" ht="41.25">
      <c r="A172" s="493" t="s">
        <v>597</v>
      </c>
      <c r="B172" s="107" t="s">
        <v>953</v>
      </c>
      <c r="C172" s="107" t="s">
        <v>776</v>
      </c>
      <c r="D172" s="107" t="s">
        <v>911</v>
      </c>
      <c r="E172" s="107"/>
      <c r="F172" s="38">
        <f>F173</f>
        <v>40</v>
      </c>
      <c r="G172" s="31"/>
      <c r="H172" s="133"/>
      <c r="I172" s="145"/>
      <c r="J172" s="144"/>
      <c r="K172" s="144"/>
      <c r="L172" s="144"/>
    </row>
    <row r="173" spans="1:12" ht="27.75">
      <c r="A173" s="498" t="s">
        <v>912</v>
      </c>
      <c r="B173" s="107" t="s">
        <v>953</v>
      </c>
      <c r="C173" s="107" t="s">
        <v>776</v>
      </c>
      <c r="D173" s="499" t="s">
        <v>86</v>
      </c>
      <c r="E173" s="107"/>
      <c r="F173" s="440">
        <f>F174</f>
        <v>40</v>
      </c>
      <c r="G173" s="31"/>
      <c r="H173" s="133"/>
      <c r="I173" s="145"/>
      <c r="J173" s="144"/>
      <c r="K173" s="144"/>
      <c r="L173" s="144"/>
    </row>
    <row r="174" spans="1:12" ht="27.75">
      <c r="A174" s="473" t="s">
        <v>85</v>
      </c>
      <c r="B174" s="107" t="s">
        <v>953</v>
      </c>
      <c r="C174" s="107" t="s">
        <v>776</v>
      </c>
      <c r="D174" s="499" t="s">
        <v>87</v>
      </c>
      <c r="E174" s="107"/>
      <c r="F174" s="38">
        <f>F175</f>
        <v>40</v>
      </c>
      <c r="G174" s="31"/>
      <c r="H174" s="133"/>
      <c r="I174" s="145"/>
      <c r="J174" s="144"/>
      <c r="K174" s="144"/>
      <c r="L174" s="144"/>
    </row>
    <row r="175" spans="1:16" ht="27.75">
      <c r="A175" s="232" t="s">
        <v>575</v>
      </c>
      <c r="B175" s="107" t="s">
        <v>953</v>
      </c>
      <c r="C175" s="107" t="s">
        <v>776</v>
      </c>
      <c r="D175" s="499" t="s">
        <v>87</v>
      </c>
      <c r="E175" s="107" t="s">
        <v>763</v>
      </c>
      <c r="F175" s="491">
        <v>40</v>
      </c>
      <c r="G175" s="31"/>
      <c r="H175" s="133"/>
      <c r="I175" s="145"/>
      <c r="J175" s="144"/>
      <c r="K175" s="144"/>
      <c r="L175" s="144"/>
      <c r="P175" s="16"/>
    </row>
    <row r="176" spans="1:12" ht="57">
      <c r="A176" s="191" t="s">
        <v>612</v>
      </c>
      <c r="B176" s="110" t="s">
        <v>953</v>
      </c>
      <c r="C176" s="110" t="s">
        <v>776</v>
      </c>
      <c r="D176" s="147" t="s">
        <v>920</v>
      </c>
      <c r="E176" s="110"/>
      <c r="F176" s="39">
        <f>F177</f>
        <v>124.8</v>
      </c>
      <c r="G176" s="30">
        <f>G177</f>
        <v>125</v>
      </c>
      <c r="H176" s="129">
        <f>H177</f>
        <v>125</v>
      </c>
      <c r="I176" s="144"/>
      <c r="J176" s="144"/>
      <c r="K176" s="144"/>
      <c r="L176" s="144"/>
    </row>
    <row r="177" spans="1:12" ht="20.25" customHeight="1">
      <c r="A177" s="225" t="s">
        <v>833</v>
      </c>
      <c r="B177" s="107" t="s">
        <v>953</v>
      </c>
      <c r="C177" s="107" t="s">
        <v>776</v>
      </c>
      <c r="D177" s="107" t="s">
        <v>916</v>
      </c>
      <c r="E177" s="107"/>
      <c r="F177" s="37">
        <f>F179</f>
        <v>124.8</v>
      </c>
      <c r="G177" s="27">
        <f>G179</f>
        <v>125</v>
      </c>
      <c r="H177" s="87">
        <f>H179</f>
        <v>125</v>
      </c>
      <c r="I177" s="144"/>
      <c r="J177" s="144"/>
      <c r="K177" s="144"/>
      <c r="L177" s="144"/>
    </row>
    <row r="178" spans="1:12" ht="38.25" customHeight="1">
      <c r="A178" s="224" t="s">
        <v>917</v>
      </c>
      <c r="B178" s="107" t="s">
        <v>953</v>
      </c>
      <c r="C178" s="107" t="s">
        <v>776</v>
      </c>
      <c r="D178" s="107" t="s">
        <v>918</v>
      </c>
      <c r="E178" s="107"/>
      <c r="F178" s="37">
        <f>F179</f>
        <v>124.8</v>
      </c>
      <c r="G178" s="27"/>
      <c r="H178" s="87"/>
      <c r="I178" s="144"/>
      <c r="J178" s="144"/>
      <c r="K178" s="144"/>
      <c r="L178" s="144"/>
    </row>
    <row r="179" spans="1:12" ht="15">
      <c r="A179" s="107" t="s">
        <v>490</v>
      </c>
      <c r="B179" s="107" t="s">
        <v>953</v>
      </c>
      <c r="C179" s="107" t="s">
        <v>776</v>
      </c>
      <c r="D179" s="107" t="s">
        <v>919</v>
      </c>
      <c r="E179" s="107"/>
      <c r="F179" s="37">
        <f>F180</f>
        <v>124.8</v>
      </c>
      <c r="G179" s="27">
        <f>G180</f>
        <v>125</v>
      </c>
      <c r="H179" s="87">
        <f>H180</f>
        <v>125</v>
      </c>
      <c r="I179" s="144"/>
      <c r="J179" s="144"/>
      <c r="K179" s="144"/>
      <c r="L179" s="144"/>
    </row>
    <row r="180" spans="1:12" ht="27.75">
      <c r="A180" s="232" t="s">
        <v>575</v>
      </c>
      <c r="B180" s="107" t="s">
        <v>953</v>
      </c>
      <c r="C180" s="107" t="s">
        <v>776</v>
      </c>
      <c r="D180" s="107" t="s">
        <v>919</v>
      </c>
      <c r="E180" s="107" t="s">
        <v>763</v>
      </c>
      <c r="F180" s="38">
        <v>124.8</v>
      </c>
      <c r="G180" s="31">
        <v>125</v>
      </c>
      <c r="H180" s="133">
        <v>125</v>
      </c>
      <c r="I180" s="144"/>
      <c r="J180" s="144"/>
      <c r="K180" s="144"/>
      <c r="L180" s="144"/>
    </row>
    <row r="181" spans="1:12" ht="45">
      <c r="A181" s="470" t="s">
        <v>29</v>
      </c>
      <c r="B181" s="147" t="s">
        <v>953</v>
      </c>
      <c r="C181" s="147" t="s">
        <v>776</v>
      </c>
      <c r="D181" s="147" t="s">
        <v>550</v>
      </c>
      <c r="E181" s="107"/>
      <c r="F181" s="41">
        <f>F182</f>
        <v>94.8</v>
      </c>
      <c r="G181" s="31"/>
      <c r="H181" s="133"/>
      <c r="I181" s="144"/>
      <c r="J181" s="144"/>
      <c r="K181" s="144"/>
      <c r="L181" s="144"/>
    </row>
    <row r="182" spans="1:12" ht="56.25" customHeight="1">
      <c r="A182" s="471" t="s">
        <v>30</v>
      </c>
      <c r="B182" s="107" t="s">
        <v>953</v>
      </c>
      <c r="C182" s="107" t="s">
        <v>776</v>
      </c>
      <c r="D182" s="107" t="s">
        <v>552</v>
      </c>
      <c r="E182" s="107"/>
      <c r="F182" s="38">
        <f>F183</f>
        <v>94.8</v>
      </c>
      <c r="G182" s="31"/>
      <c r="H182" s="133"/>
      <c r="I182" s="144"/>
      <c r="J182" s="144"/>
      <c r="K182" s="144"/>
      <c r="L182" s="144"/>
    </row>
    <row r="183" spans="1:12" ht="15">
      <c r="A183" s="472" t="s">
        <v>31</v>
      </c>
      <c r="B183" s="107" t="s">
        <v>953</v>
      </c>
      <c r="C183" s="107" t="s">
        <v>776</v>
      </c>
      <c r="D183" s="107" t="s">
        <v>554</v>
      </c>
      <c r="E183" s="107"/>
      <c r="F183" s="38">
        <f>F184</f>
        <v>94.8</v>
      </c>
      <c r="G183" s="31"/>
      <c r="H183" s="133"/>
      <c r="I183" s="144"/>
      <c r="J183" s="144"/>
      <c r="K183" s="144"/>
      <c r="L183" s="144"/>
    </row>
    <row r="184" spans="1:12" ht="41.25">
      <c r="A184" s="473" t="s">
        <v>32</v>
      </c>
      <c r="B184" s="107" t="s">
        <v>953</v>
      </c>
      <c r="C184" s="107" t="s">
        <v>776</v>
      </c>
      <c r="D184" s="107" t="s">
        <v>33</v>
      </c>
      <c r="E184" s="107"/>
      <c r="F184" s="38">
        <f>F185</f>
        <v>94.8</v>
      </c>
      <c r="G184" s="31"/>
      <c r="H184" s="133"/>
      <c r="I184" s="144"/>
      <c r="J184" s="144"/>
      <c r="K184" s="144"/>
      <c r="L184" s="144"/>
    </row>
    <row r="185" spans="1:12" ht="15">
      <c r="A185" s="107" t="s">
        <v>282</v>
      </c>
      <c r="B185" s="107" t="s">
        <v>953</v>
      </c>
      <c r="C185" s="107" t="s">
        <v>776</v>
      </c>
      <c r="D185" s="107" t="s">
        <v>33</v>
      </c>
      <c r="E185" s="107" t="s">
        <v>765</v>
      </c>
      <c r="F185" s="38">
        <v>94.8</v>
      </c>
      <c r="G185" s="31"/>
      <c r="H185" s="133"/>
      <c r="I185" s="144"/>
      <c r="J185" s="144"/>
      <c r="K185" s="144"/>
      <c r="L185" s="144"/>
    </row>
    <row r="186" spans="1:12" ht="56.25" customHeight="1">
      <c r="A186" s="147" t="s">
        <v>46</v>
      </c>
      <c r="B186" s="147" t="s">
        <v>953</v>
      </c>
      <c r="C186" s="147" t="s">
        <v>776</v>
      </c>
      <c r="D186" s="147" t="s">
        <v>558</v>
      </c>
      <c r="E186" s="147"/>
      <c r="F186" s="41">
        <f>F187</f>
        <v>189.6</v>
      </c>
      <c r="G186" s="31"/>
      <c r="H186" s="133"/>
      <c r="I186" s="144"/>
      <c r="J186" s="144"/>
      <c r="K186" s="144"/>
      <c r="L186" s="144"/>
    </row>
    <row r="187" spans="1:12" ht="108.75">
      <c r="A187" s="475" t="s">
        <v>36</v>
      </c>
      <c r="B187" s="107" t="s">
        <v>953</v>
      </c>
      <c r="C187" s="107" t="s">
        <v>776</v>
      </c>
      <c r="D187" s="107" t="s">
        <v>567</v>
      </c>
      <c r="E187" s="107"/>
      <c r="F187" s="38">
        <f>F188+F191</f>
        <v>189.6</v>
      </c>
      <c r="G187" s="31"/>
      <c r="H187" s="133"/>
      <c r="I187" s="144"/>
      <c r="J187" s="144"/>
      <c r="K187" s="144"/>
      <c r="L187" s="144"/>
    </row>
    <row r="188" spans="1:12" ht="54.75">
      <c r="A188" s="476" t="s">
        <v>568</v>
      </c>
      <c r="B188" s="107" t="s">
        <v>953</v>
      </c>
      <c r="C188" s="107" t="s">
        <v>776</v>
      </c>
      <c r="D188" s="107" t="s">
        <v>569</v>
      </c>
      <c r="E188" s="107"/>
      <c r="F188" s="38">
        <f>F189</f>
        <v>94.8</v>
      </c>
      <c r="G188" s="31"/>
      <c r="H188" s="133"/>
      <c r="I188" s="144"/>
      <c r="J188" s="144"/>
      <c r="K188" s="144"/>
      <c r="L188" s="144"/>
    </row>
    <row r="189" spans="1:12" ht="41.25">
      <c r="A189" s="475" t="s">
        <v>32</v>
      </c>
      <c r="B189" s="107" t="s">
        <v>953</v>
      </c>
      <c r="C189" s="107" t="s">
        <v>776</v>
      </c>
      <c r="D189" s="107" t="s">
        <v>38</v>
      </c>
      <c r="E189" s="107"/>
      <c r="F189" s="38">
        <f>F190</f>
        <v>94.8</v>
      </c>
      <c r="G189" s="31"/>
      <c r="H189" s="133"/>
      <c r="I189" s="144"/>
      <c r="J189" s="144"/>
      <c r="K189" s="144"/>
      <c r="L189" s="144"/>
    </row>
    <row r="190" spans="1:12" ht="15">
      <c r="A190" s="107" t="s">
        <v>282</v>
      </c>
      <c r="B190" s="107" t="s">
        <v>953</v>
      </c>
      <c r="C190" s="107" t="s">
        <v>776</v>
      </c>
      <c r="D190" s="107" t="s">
        <v>38</v>
      </c>
      <c r="E190" s="107" t="s">
        <v>765</v>
      </c>
      <c r="F190" s="38">
        <v>94.8</v>
      </c>
      <c r="G190" s="31"/>
      <c r="H190" s="133"/>
      <c r="I190" s="144"/>
      <c r="J190" s="144"/>
      <c r="K190" s="144"/>
      <c r="L190" s="144"/>
    </row>
    <row r="191" spans="1:12" ht="54.75">
      <c r="A191" s="476" t="s">
        <v>572</v>
      </c>
      <c r="B191" s="107" t="s">
        <v>953</v>
      </c>
      <c r="C191" s="107" t="s">
        <v>776</v>
      </c>
      <c r="D191" s="107" t="s">
        <v>599</v>
      </c>
      <c r="E191" s="107"/>
      <c r="F191" s="38">
        <f>F192</f>
        <v>94.8</v>
      </c>
      <c r="G191" s="31"/>
      <c r="H191" s="133"/>
      <c r="I191" s="144"/>
      <c r="J191" s="144"/>
      <c r="K191" s="144"/>
      <c r="L191" s="144"/>
    </row>
    <row r="192" spans="1:12" ht="41.25">
      <c r="A192" s="475" t="s">
        <v>32</v>
      </c>
      <c r="B192" s="107" t="s">
        <v>953</v>
      </c>
      <c r="C192" s="107" t="s">
        <v>776</v>
      </c>
      <c r="D192" s="107" t="s">
        <v>40</v>
      </c>
      <c r="E192" s="107"/>
      <c r="F192" s="38">
        <f>F193</f>
        <v>94.8</v>
      </c>
      <c r="G192" s="31"/>
      <c r="H192" s="133"/>
      <c r="I192" s="144"/>
      <c r="J192" s="144"/>
      <c r="K192" s="144"/>
      <c r="L192" s="144"/>
    </row>
    <row r="193" spans="1:12" ht="15">
      <c r="A193" s="107" t="s">
        <v>282</v>
      </c>
      <c r="B193" s="107" t="s">
        <v>953</v>
      </c>
      <c r="C193" s="107" t="s">
        <v>776</v>
      </c>
      <c r="D193" s="107" t="s">
        <v>40</v>
      </c>
      <c r="E193" s="107" t="s">
        <v>765</v>
      </c>
      <c r="F193" s="38">
        <v>94.8</v>
      </c>
      <c r="G193" s="31"/>
      <c r="H193" s="133"/>
      <c r="I193" s="144"/>
      <c r="J193" s="144"/>
      <c r="K193" s="144"/>
      <c r="L193" s="144"/>
    </row>
    <row r="194" spans="1:12" ht="58.5" customHeight="1">
      <c r="A194" s="148" t="s">
        <v>696</v>
      </c>
      <c r="B194" s="147" t="s">
        <v>953</v>
      </c>
      <c r="C194" s="147" t="s">
        <v>776</v>
      </c>
      <c r="D194" s="147" t="s">
        <v>199</v>
      </c>
      <c r="E194" s="147"/>
      <c r="F194" s="52">
        <f>F195</f>
        <v>20</v>
      </c>
      <c r="G194" s="28">
        <f aca="true" t="shared" si="13" ref="G194:H197">G195</f>
        <v>20</v>
      </c>
      <c r="H194" s="140">
        <f t="shared" si="13"/>
        <v>20</v>
      </c>
      <c r="I194" s="144"/>
      <c r="J194" s="144"/>
      <c r="K194" s="144"/>
      <c r="L194" s="144"/>
    </row>
    <row r="195" spans="1:12" ht="27.75">
      <c r="A195" s="169" t="s">
        <v>200</v>
      </c>
      <c r="B195" s="107" t="s">
        <v>953</v>
      </c>
      <c r="C195" s="107" t="s">
        <v>776</v>
      </c>
      <c r="D195" s="107" t="s">
        <v>201</v>
      </c>
      <c r="E195" s="107"/>
      <c r="F195" s="37">
        <f>F196</f>
        <v>20</v>
      </c>
      <c r="G195" s="27">
        <f>G197</f>
        <v>20</v>
      </c>
      <c r="H195" s="87">
        <f>H197</f>
        <v>20</v>
      </c>
      <c r="I195" s="144"/>
      <c r="J195" s="144"/>
      <c r="K195" s="144"/>
      <c r="L195" s="144"/>
    </row>
    <row r="196" spans="1:12" ht="54.75">
      <c r="A196" s="504" t="s">
        <v>202</v>
      </c>
      <c r="B196" s="107" t="s">
        <v>953</v>
      </c>
      <c r="C196" s="107" t="s">
        <v>776</v>
      </c>
      <c r="D196" s="107" t="s">
        <v>203</v>
      </c>
      <c r="E196" s="107"/>
      <c r="F196" s="37">
        <f>F197</f>
        <v>20</v>
      </c>
      <c r="G196" s="27"/>
      <c r="H196" s="87"/>
      <c r="I196" s="144"/>
      <c r="J196" s="144"/>
      <c r="K196" s="144"/>
      <c r="L196" s="144"/>
    </row>
    <row r="197" spans="1:12" ht="27.75">
      <c r="A197" s="169" t="s">
        <v>380</v>
      </c>
      <c r="B197" s="107" t="s">
        <v>953</v>
      </c>
      <c r="C197" s="107" t="s">
        <v>776</v>
      </c>
      <c r="D197" s="107" t="s">
        <v>204</v>
      </c>
      <c r="E197" s="107"/>
      <c r="F197" s="37">
        <f>F198</f>
        <v>20</v>
      </c>
      <c r="G197" s="27">
        <f t="shared" si="13"/>
        <v>20</v>
      </c>
      <c r="H197" s="87">
        <f t="shared" si="13"/>
        <v>20</v>
      </c>
      <c r="I197" s="144"/>
      <c r="J197" s="144"/>
      <c r="K197" s="144"/>
      <c r="L197" s="144"/>
    </row>
    <row r="198" spans="1:12" ht="27.75">
      <c r="A198" s="232" t="s">
        <v>575</v>
      </c>
      <c r="B198" s="107" t="s">
        <v>953</v>
      </c>
      <c r="C198" s="107" t="s">
        <v>776</v>
      </c>
      <c r="D198" s="107" t="s">
        <v>204</v>
      </c>
      <c r="E198" s="107" t="s">
        <v>763</v>
      </c>
      <c r="F198" s="161">
        <v>20</v>
      </c>
      <c r="G198" s="32">
        <v>20</v>
      </c>
      <c r="H198" s="142">
        <v>20</v>
      </c>
      <c r="I198" s="144"/>
      <c r="J198" s="144"/>
      <c r="K198" s="144"/>
      <c r="L198" s="144"/>
    </row>
    <row r="199" spans="1:12" ht="58.5" customHeight="1" hidden="1">
      <c r="A199" s="148" t="s">
        <v>324</v>
      </c>
      <c r="B199" s="147" t="s">
        <v>953</v>
      </c>
      <c r="C199" s="147" t="s">
        <v>776</v>
      </c>
      <c r="D199" s="147" t="s">
        <v>219</v>
      </c>
      <c r="E199" s="147"/>
      <c r="F199" s="103">
        <f>F200</f>
        <v>0</v>
      </c>
      <c r="G199" s="32"/>
      <c r="H199" s="142"/>
      <c r="I199" s="144"/>
      <c r="J199" s="144"/>
      <c r="K199" s="144"/>
      <c r="L199" s="144"/>
    </row>
    <row r="200" spans="1:12" ht="67.5" hidden="1">
      <c r="A200" s="107" t="s">
        <v>1065</v>
      </c>
      <c r="B200" s="107" t="s">
        <v>953</v>
      </c>
      <c r="C200" s="107" t="s">
        <v>776</v>
      </c>
      <c r="D200" s="107" t="s">
        <v>455</v>
      </c>
      <c r="E200" s="107"/>
      <c r="F200" s="161">
        <f>F201</f>
        <v>0</v>
      </c>
      <c r="G200" s="32"/>
      <c r="H200" s="142"/>
      <c r="I200" s="144"/>
      <c r="J200" s="144"/>
      <c r="K200" s="144"/>
      <c r="L200" s="144"/>
    </row>
    <row r="201" spans="1:12" ht="27.75" hidden="1">
      <c r="A201" s="169" t="s">
        <v>325</v>
      </c>
      <c r="B201" s="107" t="s">
        <v>953</v>
      </c>
      <c r="C201" s="107" t="s">
        <v>776</v>
      </c>
      <c r="D201" s="107" t="s">
        <v>326</v>
      </c>
      <c r="E201" s="107"/>
      <c r="F201" s="161">
        <f>F202</f>
        <v>0</v>
      </c>
      <c r="G201" s="32"/>
      <c r="H201" s="142"/>
      <c r="I201" s="144"/>
      <c r="J201" s="144"/>
      <c r="K201" s="144"/>
      <c r="L201" s="144"/>
    </row>
    <row r="202" spans="1:12" ht="37.5" customHeight="1" hidden="1">
      <c r="A202" s="231" t="s">
        <v>575</v>
      </c>
      <c r="B202" s="107" t="s">
        <v>953</v>
      </c>
      <c r="C202" s="107" t="s">
        <v>776</v>
      </c>
      <c r="D202" s="107" t="s">
        <v>326</v>
      </c>
      <c r="E202" s="107" t="s">
        <v>763</v>
      </c>
      <c r="F202" s="161"/>
      <c r="G202" s="32"/>
      <c r="H202" s="142"/>
      <c r="I202" s="144"/>
      <c r="J202" s="144"/>
      <c r="K202" s="144"/>
      <c r="L202" s="144"/>
    </row>
    <row r="203" spans="1:12" ht="64.5" customHeight="1" hidden="1">
      <c r="A203" s="198" t="s">
        <v>388</v>
      </c>
      <c r="B203" s="147" t="s">
        <v>953</v>
      </c>
      <c r="C203" s="147" t="s">
        <v>776</v>
      </c>
      <c r="D203" s="147" t="s">
        <v>265</v>
      </c>
      <c r="E203" s="147"/>
      <c r="F203" s="52">
        <f>F204</f>
        <v>0</v>
      </c>
      <c r="G203" s="54">
        <f aca="true" t="shared" si="14" ref="G203:H205">G204</f>
        <v>0</v>
      </c>
      <c r="H203" s="143">
        <f t="shared" si="14"/>
        <v>0</v>
      </c>
      <c r="I203" s="144"/>
      <c r="J203" s="144"/>
      <c r="K203" s="144"/>
      <c r="L203" s="144"/>
    </row>
    <row r="204" spans="1:12" ht="99" customHeight="1" hidden="1">
      <c r="A204" s="197" t="s">
        <v>474</v>
      </c>
      <c r="B204" s="107" t="s">
        <v>953</v>
      </c>
      <c r="C204" s="107" t="s">
        <v>776</v>
      </c>
      <c r="D204" s="107" t="s">
        <v>468</v>
      </c>
      <c r="E204" s="107"/>
      <c r="F204" s="37">
        <f>F205</f>
        <v>0</v>
      </c>
      <c r="G204" s="31">
        <f t="shared" si="14"/>
        <v>0</v>
      </c>
      <c r="H204" s="133">
        <f t="shared" si="14"/>
        <v>0</v>
      </c>
      <c r="I204" s="144"/>
      <c r="J204" s="144"/>
      <c r="K204" s="144"/>
      <c r="L204" s="144"/>
    </row>
    <row r="205" spans="1:12" ht="57.75" customHeight="1" hidden="1">
      <c r="A205" s="107" t="s">
        <v>881</v>
      </c>
      <c r="B205" s="107" t="s">
        <v>953</v>
      </c>
      <c r="C205" s="107" t="s">
        <v>776</v>
      </c>
      <c r="D205" s="107" t="s">
        <v>389</v>
      </c>
      <c r="E205" s="107"/>
      <c r="F205" s="37">
        <f>F206</f>
        <v>0</v>
      </c>
      <c r="G205" s="31">
        <f t="shared" si="14"/>
        <v>0</v>
      </c>
      <c r="H205" s="133">
        <f t="shared" si="14"/>
        <v>0</v>
      </c>
      <c r="I205" s="144"/>
      <c r="J205" s="144"/>
      <c r="K205" s="144"/>
      <c r="L205" s="144"/>
    </row>
    <row r="206" spans="1:12" ht="27" hidden="1">
      <c r="A206" s="107" t="s">
        <v>940</v>
      </c>
      <c r="B206" s="107" t="s">
        <v>953</v>
      </c>
      <c r="C206" s="107" t="s">
        <v>776</v>
      </c>
      <c r="D206" s="107" t="s">
        <v>389</v>
      </c>
      <c r="E206" s="107" t="s">
        <v>763</v>
      </c>
      <c r="F206" s="38">
        <v>0</v>
      </c>
      <c r="G206" s="31"/>
      <c r="H206" s="133"/>
      <c r="I206" s="144"/>
      <c r="J206" s="144"/>
      <c r="K206" s="144"/>
      <c r="L206" s="144"/>
    </row>
    <row r="207" spans="1:12" ht="61.5" customHeight="1" hidden="1">
      <c r="A207" s="191"/>
      <c r="B207" s="147"/>
      <c r="C207" s="147"/>
      <c r="D207" s="147"/>
      <c r="E207" s="147"/>
      <c r="F207" s="52">
        <f aca="true" t="shared" si="15" ref="F207:H209">F208</f>
        <v>0</v>
      </c>
      <c r="G207" s="28">
        <f t="shared" si="15"/>
        <v>0</v>
      </c>
      <c r="H207" s="140">
        <f t="shared" si="15"/>
        <v>0</v>
      </c>
      <c r="I207" s="144"/>
      <c r="J207" s="144"/>
      <c r="K207" s="144"/>
      <c r="L207" s="144"/>
    </row>
    <row r="208" spans="1:12" ht="101.25" customHeight="1" hidden="1">
      <c r="A208" s="153"/>
      <c r="B208" s="153"/>
      <c r="C208" s="153"/>
      <c r="D208" s="153"/>
      <c r="E208" s="153"/>
      <c r="F208" s="53">
        <f t="shared" si="15"/>
        <v>0</v>
      </c>
      <c r="G208" s="55">
        <f t="shared" si="15"/>
        <v>0</v>
      </c>
      <c r="H208" s="130">
        <f t="shared" si="15"/>
        <v>0</v>
      </c>
      <c r="I208" s="144"/>
      <c r="J208" s="144"/>
      <c r="K208" s="144"/>
      <c r="L208" s="144"/>
    </row>
    <row r="209" spans="1:12" ht="45.75" customHeight="1" hidden="1">
      <c r="A209" s="107"/>
      <c r="B209" s="107"/>
      <c r="C209" s="107"/>
      <c r="D209" s="107"/>
      <c r="E209" s="107"/>
      <c r="F209" s="37">
        <f t="shared" si="15"/>
        <v>0</v>
      </c>
      <c r="G209" s="27">
        <f t="shared" si="15"/>
        <v>0</v>
      </c>
      <c r="H209" s="87">
        <f t="shared" si="15"/>
        <v>0</v>
      </c>
      <c r="I209" s="144"/>
      <c r="J209" s="144"/>
      <c r="K209" s="144"/>
      <c r="L209" s="144"/>
    </row>
    <row r="210" spans="1:12" ht="15" hidden="1">
      <c r="A210" s="107"/>
      <c r="B210" s="107"/>
      <c r="C210" s="107"/>
      <c r="D210" s="107"/>
      <c r="E210" s="107"/>
      <c r="F210" s="38"/>
      <c r="G210" s="31"/>
      <c r="H210" s="133"/>
      <c r="I210" s="144"/>
      <c r="J210" s="144"/>
      <c r="K210" s="144"/>
      <c r="L210" s="144"/>
    </row>
    <row r="211" spans="1:12" ht="15" hidden="1">
      <c r="A211" s="198"/>
      <c r="B211" s="147"/>
      <c r="C211" s="147"/>
      <c r="D211" s="147"/>
      <c r="E211" s="147"/>
      <c r="F211" s="52">
        <f aca="true" t="shared" si="16" ref="F211:H213">F212</f>
        <v>0</v>
      </c>
      <c r="G211" s="28">
        <f t="shared" si="16"/>
        <v>0</v>
      </c>
      <c r="H211" s="140">
        <f t="shared" si="16"/>
        <v>0</v>
      </c>
      <c r="I211" s="144"/>
      <c r="J211" s="144"/>
      <c r="K211" s="144"/>
      <c r="L211" s="144"/>
    </row>
    <row r="212" spans="1:12" ht="15" hidden="1">
      <c r="A212" s="197"/>
      <c r="B212" s="107"/>
      <c r="C212" s="107"/>
      <c r="D212" s="107"/>
      <c r="E212" s="107"/>
      <c r="F212" s="37">
        <f t="shared" si="16"/>
        <v>0</v>
      </c>
      <c r="G212" s="27">
        <f t="shared" si="16"/>
        <v>0</v>
      </c>
      <c r="H212" s="27">
        <f t="shared" si="16"/>
        <v>0</v>
      </c>
      <c r="I212" s="99"/>
      <c r="J212" s="99"/>
      <c r="K212" s="99"/>
      <c r="L212" s="99"/>
    </row>
    <row r="213" spans="1:12" ht="15" hidden="1">
      <c r="A213" s="107"/>
      <c r="B213" s="107"/>
      <c r="C213" s="107"/>
      <c r="D213" s="107"/>
      <c r="E213" s="107"/>
      <c r="F213" s="37">
        <f t="shared" si="16"/>
        <v>0</v>
      </c>
      <c r="G213" s="27">
        <f t="shared" si="16"/>
        <v>0</v>
      </c>
      <c r="H213" s="27">
        <f t="shared" si="16"/>
        <v>0</v>
      </c>
      <c r="I213" s="99"/>
      <c r="J213" s="99"/>
      <c r="K213" s="99"/>
      <c r="L213" s="99"/>
    </row>
    <row r="214" spans="1:12" ht="15" hidden="1">
      <c r="A214" s="107"/>
      <c r="B214" s="107"/>
      <c r="C214" s="107"/>
      <c r="D214" s="107"/>
      <c r="E214" s="107"/>
      <c r="F214" s="38"/>
      <c r="G214" s="31"/>
      <c r="H214" s="31"/>
      <c r="I214" s="99"/>
      <c r="J214" s="99"/>
      <c r="K214" s="99"/>
      <c r="L214" s="99"/>
    </row>
    <row r="215" spans="1:12" ht="40.5" hidden="1">
      <c r="A215" s="198" t="s">
        <v>582</v>
      </c>
      <c r="B215" s="110" t="s">
        <v>953</v>
      </c>
      <c r="C215" s="110" t="s">
        <v>776</v>
      </c>
      <c r="D215" s="147" t="s">
        <v>994</v>
      </c>
      <c r="E215" s="147"/>
      <c r="F215" s="40">
        <f>F216</f>
        <v>0</v>
      </c>
      <c r="G215" s="31"/>
      <c r="H215" s="31"/>
      <c r="I215" s="99"/>
      <c r="J215" s="99"/>
      <c r="K215" s="99"/>
      <c r="L215" s="99"/>
    </row>
    <row r="216" spans="1:12" ht="27.75" hidden="1">
      <c r="A216" s="169" t="s">
        <v>745</v>
      </c>
      <c r="B216" s="107" t="s">
        <v>953</v>
      </c>
      <c r="C216" s="107" t="s">
        <v>776</v>
      </c>
      <c r="D216" s="107" t="s">
        <v>996</v>
      </c>
      <c r="E216" s="107"/>
      <c r="F216" s="38">
        <f>F217</f>
        <v>0</v>
      </c>
      <c r="G216" s="31"/>
      <c r="H216" s="31"/>
      <c r="I216" s="99"/>
      <c r="J216" s="99"/>
      <c r="K216" s="99"/>
      <c r="L216" s="99"/>
    </row>
    <row r="217" spans="1:12" ht="68.25" hidden="1">
      <c r="A217" s="224" t="s">
        <v>997</v>
      </c>
      <c r="B217" s="107" t="s">
        <v>953</v>
      </c>
      <c r="C217" s="107" t="s">
        <v>776</v>
      </c>
      <c r="D217" s="107" t="s">
        <v>998</v>
      </c>
      <c r="E217" s="107"/>
      <c r="F217" s="38">
        <f>F218</f>
        <v>0</v>
      </c>
      <c r="G217" s="31"/>
      <c r="H217" s="31"/>
      <c r="I217" s="99"/>
      <c r="J217" s="99"/>
      <c r="K217" s="99"/>
      <c r="L217" s="99"/>
    </row>
    <row r="218" spans="1:12" ht="40.5" hidden="1">
      <c r="A218" s="107" t="s">
        <v>383</v>
      </c>
      <c r="B218" s="107" t="s">
        <v>953</v>
      </c>
      <c r="C218" s="107" t="s">
        <v>776</v>
      </c>
      <c r="D218" s="107" t="s">
        <v>999</v>
      </c>
      <c r="E218" s="107"/>
      <c r="F218" s="38">
        <f>F219</f>
        <v>0</v>
      </c>
      <c r="G218" s="31"/>
      <c r="H218" s="31"/>
      <c r="I218" s="99"/>
      <c r="J218" s="99"/>
      <c r="K218" s="99"/>
      <c r="L218" s="99"/>
    </row>
    <row r="219" spans="1:12" ht="27.75" hidden="1">
      <c r="A219" s="232" t="s">
        <v>575</v>
      </c>
      <c r="B219" s="107" t="s">
        <v>953</v>
      </c>
      <c r="C219" s="107" t="s">
        <v>776</v>
      </c>
      <c r="D219" s="107" t="s">
        <v>999</v>
      </c>
      <c r="E219" s="107" t="s">
        <v>763</v>
      </c>
      <c r="F219" s="38"/>
      <c r="G219" s="31"/>
      <c r="H219" s="31"/>
      <c r="I219" s="99"/>
      <c r="J219" s="99"/>
      <c r="K219" s="99"/>
      <c r="L219" s="99"/>
    </row>
    <row r="220" spans="1:12" ht="72.75" customHeight="1">
      <c r="A220" s="494" t="s">
        <v>42</v>
      </c>
      <c r="B220" s="147" t="s">
        <v>953</v>
      </c>
      <c r="C220" s="147" t="s">
        <v>776</v>
      </c>
      <c r="D220" s="478" t="s">
        <v>257</v>
      </c>
      <c r="E220" s="147"/>
      <c r="F220" s="41">
        <f>F221</f>
        <v>94.8</v>
      </c>
      <c r="G220" s="31"/>
      <c r="H220" s="31"/>
      <c r="I220" s="99"/>
      <c r="J220" s="99"/>
      <c r="K220" s="99"/>
      <c r="L220" s="99"/>
    </row>
    <row r="221" spans="1:12" ht="81.75">
      <c r="A221" s="479" t="s">
        <v>43</v>
      </c>
      <c r="B221" s="107" t="s">
        <v>953</v>
      </c>
      <c r="C221" s="107" t="s">
        <v>776</v>
      </c>
      <c r="D221" s="480" t="s">
        <v>259</v>
      </c>
      <c r="E221" s="107"/>
      <c r="F221" s="38">
        <f>F222</f>
        <v>94.8</v>
      </c>
      <c r="G221" s="31"/>
      <c r="H221" s="31"/>
      <c r="I221" s="99"/>
      <c r="J221" s="99"/>
      <c r="K221" s="99"/>
      <c r="L221" s="99"/>
    </row>
    <row r="222" spans="1:12" ht="41.25">
      <c r="A222" s="481" t="s">
        <v>44</v>
      </c>
      <c r="B222" s="107" t="s">
        <v>953</v>
      </c>
      <c r="C222" s="107" t="s">
        <v>776</v>
      </c>
      <c r="D222" s="480" t="s">
        <v>261</v>
      </c>
      <c r="E222" s="107"/>
      <c r="F222" s="38">
        <f>F223</f>
        <v>94.8</v>
      </c>
      <c r="G222" s="31"/>
      <c r="H222" s="31"/>
      <c r="I222" s="99"/>
      <c r="J222" s="99"/>
      <c r="K222" s="99"/>
      <c r="L222" s="99"/>
    </row>
    <row r="223" spans="1:12" ht="41.25">
      <c r="A223" s="475" t="s">
        <v>32</v>
      </c>
      <c r="B223" s="107" t="s">
        <v>953</v>
      </c>
      <c r="C223" s="107" t="s">
        <v>776</v>
      </c>
      <c r="D223" s="480" t="s">
        <v>45</v>
      </c>
      <c r="E223" s="107"/>
      <c r="F223" s="38">
        <f>F224</f>
        <v>94.8</v>
      </c>
      <c r="G223" s="31"/>
      <c r="H223" s="31"/>
      <c r="I223" s="99"/>
      <c r="J223" s="99"/>
      <c r="K223" s="99"/>
      <c r="L223" s="99"/>
    </row>
    <row r="224" spans="1:12" ht="15">
      <c r="A224" s="107" t="s">
        <v>282</v>
      </c>
      <c r="B224" s="107" t="s">
        <v>953</v>
      </c>
      <c r="C224" s="107" t="s">
        <v>776</v>
      </c>
      <c r="D224" s="480" t="s">
        <v>45</v>
      </c>
      <c r="E224" s="107" t="s">
        <v>765</v>
      </c>
      <c r="F224" s="38">
        <v>94.8</v>
      </c>
      <c r="G224" s="31"/>
      <c r="H224" s="31"/>
      <c r="I224" s="99"/>
      <c r="J224" s="99"/>
      <c r="K224" s="99"/>
      <c r="L224" s="99"/>
    </row>
    <row r="225" spans="1:12" ht="40.5">
      <c r="A225" s="198" t="s">
        <v>582</v>
      </c>
      <c r="B225" s="110" t="s">
        <v>953</v>
      </c>
      <c r="C225" s="110" t="s">
        <v>776</v>
      </c>
      <c r="D225" s="147" t="s">
        <v>994</v>
      </c>
      <c r="E225" s="110"/>
      <c r="F225" s="40">
        <f>F226</f>
        <v>99.8</v>
      </c>
      <c r="G225" s="31"/>
      <c r="H225" s="31"/>
      <c r="I225" s="99"/>
      <c r="J225" s="99"/>
      <c r="K225" s="99"/>
      <c r="L225" s="99"/>
    </row>
    <row r="226" spans="1:12" ht="27.75">
      <c r="A226" s="169" t="s">
        <v>745</v>
      </c>
      <c r="B226" s="107" t="s">
        <v>953</v>
      </c>
      <c r="C226" s="107" t="s">
        <v>776</v>
      </c>
      <c r="D226" s="107" t="s">
        <v>996</v>
      </c>
      <c r="E226" s="107"/>
      <c r="F226" s="38">
        <f>F227</f>
        <v>99.8</v>
      </c>
      <c r="G226" s="31"/>
      <c r="H226" s="31"/>
      <c r="I226" s="99"/>
      <c r="J226" s="99"/>
      <c r="K226" s="99"/>
      <c r="L226" s="99"/>
    </row>
    <row r="227" spans="1:12" ht="68.25">
      <c r="A227" s="224" t="s">
        <v>997</v>
      </c>
      <c r="B227" s="107" t="s">
        <v>953</v>
      </c>
      <c r="C227" s="107" t="s">
        <v>776</v>
      </c>
      <c r="D227" s="107" t="s">
        <v>998</v>
      </c>
      <c r="E227" s="107"/>
      <c r="F227" s="38">
        <f>F228</f>
        <v>99.8</v>
      </c>
      <c r="G227" s="31"/>
      <c r="H227" s="31"/>
      <c r="I227" s="99"/>
      <c r="J227" s="99"/>
      <c r="K227" s="99"/>
      <c r="L227" s="99"/>
    </row>
    <row r="228" spans="1:12" ht="40.5">
      <c r="A228" s="107" t="s">
        <v>383</v>
      </c>
      <c r="B228" s="107" t="s">
        <v>953</v>
      </c>
      <c r="C228" s="107" t="s">
        <v>776</v>
      </c>
      <c r="D228" s="107" t="s">
        <v>999</v>
      </c>
      <c r="E228" s="107"/>
      <c r="F228" s="38">
        <f>F229</f>
        <v>99.8</v>
      </c>
      <c r="G228" s="31"/>
      <c r="H228" s="31"/>
      <c r="I228" s="99"/>
      <c r="J228" s="99"/>
      <c r="K228" s="99"/>
      <c r="L228" s="99"/>
    </row>
    <row r="229" spans="1:12" ht="27.75">
      <c r="A229" s="232" t="s">
        <v>575</v>
      </c>
      <c r="B229" s="107" t="s">
        <v>953</v>
      </c>
      <c r="C229" s="107" t="s">
        <v>776</v>
      </c>
      <c r="D229" s="107" t="s">
        <v>999</v>
      </c>
      <c r="E229" s="107" t="s">
        <v>763</v>
      </c>
      <c r="F229" s="38">
        <v>99.8</v>
      </c>
      <c r="G229" s="31"/>
      <c r="H229" s="31"/>
      <c r="I229" s="99"/>
      <c r="J229" s="99"/>
      <c r="K229" s="99"/>
      <c r="L229" s="99"/>
    </row>
    <row r="230" spans="1:12" ht="29.25" customHeight="1">
      <c r="A230" s="162" t="s">
        <v>439</v>
      </c>
      <c r="B230" s="147" t="s">
        <v>953</v>
      </c>
      <c r="C230" s="147" t="s">
        <v>776</v>
      </c>
      <c r="D230" s="110" t="s">
        <v>539</v>
      </c>
      <c r="E230" s="147"/>
      <c r="F230" s="41">
        <f>F232</f>
        <v>26</v>
      </c>
      <c r="G230" s="54">
        <f>G232</f>
        <v>40</v>
      </c>
      <c r="H230" s="54">
        <f>H232</f>
        <v>0</v>
      </c>
      <c r="I230" s="99"/>
      <c r="J230" s="99"/>
      <c r="K230" s="99"/>
      <c r="L230" s="99"/>
    </row>
    <row r="231" spans="1:12" ht="33" customHeight="1">
      <c r="A231" s="169" t="s">
        <v>686</v>
      </c>
      <c r="B231" s="147" t="s">
        <v>953</v>
      </c>
      <c r="C231" s="147" t="s">
        <v>776</v>
      </c>
      <c r="D231" s="107" t="s">
        <v>543</v>
      </c>
      <c r="E231" s="147"/>
      <c r="F231" s="41">
        <f>F232</f>
        <v>26</v>
      </c>
      <c r="G231" s="54"/>
      <c r="H231" s="54"/>
      <c r="I231" s="99"/>
      <c r="J231" s="99"/>
      <c r="K231" s="99"/>
      <c r="L231" s="99"/>
    </row>
    <row r="232" spans="1:12" ht="30.75" customHeight="1">
      <c r="A232" s="160" t="s">
        <v>687</v>
      </c>
      <c r="B232" s="107" t="s">
        <v>953</v>
      </c>
      <c r="C232" s="107" t="s">
        <v>776</v>
      </c>
      <c r="D232" s="107" t="s">
        <v>544</v>
      </c>
      <c r="E232" s="107"/>
      <c r="F232" s="38">
        <f>F233</f>
        <v>26</v>
      </c>
      <c r="G232" s="31">
        <f>G233</f>
        <v>40</v>
      </c>
      <c r="H232" s="31">
        <f>H233</f>
        <v>0</v>
      </c>
      <c r="I232" s="99"/>
      <c r="J232" s="99"/>
      <c r="K232" s="99"/>
      <c r="L232" s="99"/>
    </row>
    <row r="233" spans="1:12" ht="27">
      <c r="A233" s="107" t="s">
        <v>384</v>
      </c>
      <c r="B233" s="107" t="s">
        <v>953</v>
      </c>
      <c r="C233" s="107" t="s">
        <v>776</v>
      </c>
      <c r="D233" s="107" t="s">
        <v>545</v>
      </c>
      <c r="E233" s="107"/>
      <c r="F233" s="38">
        <f>F234</f>
        <v>26</v>
      </c>
      <c r="G233" s="31">
        <f>G234</f>
        <v>40</v>
      </c>
      <c r="H233" s="31">
        <f>H234</f>
        <v>0</v>
      </c>
      <c r="I233" s="99"/>
      <c r="J233" s="99"/>
      <c r="K233" s="99"/>
      <c r="L233" s="99"/>
    </row>
    <row r="234" spans="1:12" ht="27.75">
      <c r="A234" s="232" t="s">
        <v>575</v>
      </c>
      <c r="B234" s="107" t="s">
        <v>953</v>
      </c>
      <c r="C234" s="107" t="s">
        <v>776</v>
      </c>
      <c r="D234" s="107" t="s">
        <v>545</v>
      </c>
      <c r="E234" s="107" t="s">
        <v>763</v>
      </c>
      <c r="F234" s="38">
        <v>26</v>
      </c>
      <c r="G234" s="31">
        <v>40</v>
      </c>
      <c r="H234" s="31"/>
      <c r="I234" s="99"/>
      <c r="J234" s="99"/>
      <c r="K234" s="99"/>
      <c r="L234" s="99"/>
    </row>
    <row r="235" spans="1:12" ht="54" hidden="1">
      <c r="A235" s="198" t="s">
        <v>583</v>
      </c>
      <c r="B235" s="147" t="s">
        <v>953</v>
      </c>
      <c r="C235" s="147" t="s">
        <v>776</v>
      </c>
      <c r="D235" s="147" t="s">
        <v>475</v>
      </c>
      <c r="E235" s="147"/>
      <c r="F235" s="52">
        <f aca="true" t="shared" si="17" ref="F235:H237">F236</f>
        <v>0</v>
      </c>
      <c r="G235" s="28">
        <f t="shared" si="17"/>
        <v>0</v>
      </c>
      <c r="H235" s="28">
        <f t="shared" si="17"/>
        <v>0</v>
      </c>
      <c r="I235" s="99"/>
      <c r="J235" s="99"/>
      <c r="K235" s="99"/>
      <c r="L235" s="99"/>
    </row>
    <row r="236" spans="1:12" ht="88.5" customHeight="1" hidden="1">
      <c r="A236" s="197" t="s">
        <v>476</v>
      </c>
      <c r="B236" s="107" t="s">
        <v>953</v>
      </c>
      <c r="C236" s="107" t="s">
        <v>776</v>
      </c>
      <c r="D236" s="107" t="s">
        <v>467</v>
      </c>
      <c r="E236" s="107"/>
      <c r="F236" s="37">
        <f t="shared" si="17"/>
        <v>0</v>
      </c>
      <c r="G236" s="27">
        <f t="shared" si="17"/>
        <v>0</v>
      </c>
      <c r="H236" s="27">
        <f t="shared" si="17"/>
        <v>0</v>
      </c>
      <c r="I236" s="99"/>
      <c r="J236" s="99"/>
      <c r="K236" s="99"/>
      <c r="L236" s="99"/>
    </row>
    <row r="237" spans="1:12" ht="15" hidden="1">
      <c r="A237" s="107" t="s">
        <v>875</v>
      </c>
      <c r="B237" s="107" t="s">
        <v>953</v>
      </c>
      <c r="C237" s="107" t="s">
        <v>776</v>
      </c>
      <c r="D237" s="107" t="s">
        <v>387</v>
      </c>
      <c r="E237" s="107"/>
      <c r="F237" s="37">
        <f t="shared" si="17"/>
        <v>0</v>
      </c>
      <c r="G237" s="27">
        <f t="shared" si="17"/>
        <v>0</v>
      </c>
      <c r="H237" s="27">
        <f t="shared" si="17"/>
        <v>0</v>
      </c>
      <c r="I237" s="99"/>
      <c r="J237" s="99"/>
      <c r="K237" s="99"/>
      <c r="L237" s="99"/>
    </row>
    <row r="238" spans="1:12" ht="27" hidden="1">
      <c r="A238" s="107" t="s">
        <v>940</v>
      </c>
      <c r="B238" s="107" t="s">
        <v>953</v>
      </c>
      <c r="C238" s="107" t="s">
        <v>776</v>
      </c>
      <c r="D238" s="107" t="s">
        <v>387</v>
      </c>
      <c r="E238" s="107" t="s">
        <v>763</v>
      </c>
      <c r="F238" s="161"/>
      <c r="G238" s="32"/>
      <c r="H238" s="32"/>
      <c r="I238" s="99"/>
      <c r="J238" s="99"/>
      <c r="K238" s="99"/>
      <c r="L238" s="99"/>
    </row>
    <row r="239" spans="1:12" ht="96.75" customHeight="1">
      <c r="A239" s="147" t="s">
        <v>1015</v>
      </c>
      <c r="B239" s="147" t="s">
        <v>953</v>
      </c>
      <c r="C239" s="147" t="s">
        <v>776</v>
      </c>
      <c r="D239" s="147" t="s">
        <v>1018</v>
      </c>
      <c r="E239" s="147"/>
      <c r="F239" s="52">
        <f>F241</f>
        <v>21</v>
      </c>
      <c r="G239" s="158">
        <f>G241</f>
        <v>34</v>
      </c>
      <c r="H239" s="28">
        <f>H241</f>
        <v>0</v>
      </c>
      <c r="I239" s="99"/>
      <c r="J239" s="99"/>
      <c r="K239" s="99"/>
      <c r="L239" s="99"/>
    </row>
    <row r="240" spans="1:12" ht="50.25" customHeight="1">
      <c r="A240" s="147" t="s">
        <v>1014</v>
      </c>
      <c r="B240" s="147"/>
      <c r="C240" s="147"/>
      <c r="D240" s="147"/>
      <c r="E240" s="147"/>
      <c r="F240" s="52"/>
      <c r="G240" s="158"/>
      <c r="H240" s="28"/>
      <c r="I240" s="99"/>
      <c r="J240" s="99"/>
      <c r="K240" s="99"/>
      <c r="L240" s="99"/>
    </row>
    <row r="241" spans="1:12" ht="41.25">
      <c r="A241" s="187" t="s">
        <v>701</v>
      </c>
      <c r="B241" s="153" t="s">
        <v>953</v>
      </c>
      <c r="C241" s="153" t="s">
        <v>776</v>
      </c>
      <c r="D241" s="153" t="s">
        <v>1019</v>
      </c>
      <c r="E241" s="153"/>
      <c r="F241" s="53">
        <f>F242</f>
        <v>21</v>
      </c>
      <c r="G241" s="27">
        <f>G243</f>
        <v>34</v>
      </c>
      <c r="H241" s="27">
        <f>H243</f>
        <v>0</v>
      </c>
      <c r="I241" s="99"/>
      <c r="J241" s="99"/>
      <c r="K241" s="99"/>
      <c r="L241" s="99"/>
    </row>
    <row r="242" spans="1:12" ht="41.25">
      <c r="A242" s="160" t="s">
        <v>1017</v>
      </c>
      <c r="B242" s="107" t="s">
        <v>953</v>
      </c>
      <c r="C242" s="107" t="s">
        <v>776</v>
      </c>
      <c r="D242" s="107" t="s">
        <v>1021</v>
      </c>
      <c r="E242" s="107"/>
      <c r="F242" s="37">
        <f>F243</f>
        <v>21</v>
      </c>
      <c r="G242" s="27"/>
      <c r="H242" s="27"/>
      <c r="I242" s="99"/>
      <c r="J242" s="99"/>
      <c r="K242" s="99"/>
      <c r="L242" s="99"/>
    </row>
    <row r="243" spans="1:12" ht="25.5" customHeight="1">
      <c r="A243" s="159" t="s">
        <v>192</v>
      </c>
      <c r="B243" s="107" t="s">
        <v>953</v>
      </c>
      <c r="C243" s="107" t="s">
        <v>776</v>
      </c>
      <c r="D243" s="107" t="s">
        <v>641</v>
      </c>
      <c r="E243" s="107"/>
      <c r="F243" s="37">
        <f>F244</f>
        <v>21</v>
      </c>
      <c r="G243" s="27">
        <f>G244</f>
        <v>34</v>
      </c>
      <c r="H243" s="27">
        <f>H244</f>
        <v>0</v>
      </c>
      <c r="I243" s="99"/>
      <c r="J243" s="99"/>
      <c r="K243" s="99"/>
      <c r="L243" s="99"/>
    </row>
    <row r="244" spans="1:12" ht="27">
      <c r="A244" s="231" t="s">
        <v>575</v>
      </c>
      <c r="B244" s="107" t="s">
        <v>953</v>
      </c>
      <c r="C244" s="107" t="s">
        <v>776</v>
      </c>
      <c r="D244" s="107" t="s">
        <v>641</v>
      </c>
      <c r="E244" s="107" t="s">
        <v>763</v>
      </c>
      <c r="F244" s="161">
        <v>21</v>
      </c>
      <c r="G244" s="32">
        <v>34</v>
      </c>
      <c r="H244" s="32"/>
      <c r="I244" s="99"/>
      <c r="J244" s="99"/>
      <c r="K244" s="99"/>
      <c r="L244" s="99"/>
    </row>
    <row r="245" spans="1:12" ht="48.75" customHeight="1" hidden="1">
      <c r="A245" s="162" t="s">
        <v>936</v>
      </c>
      <c r="B245" s="110" t="s">
        <v>953</v>
      </c>
      <c r="C245" s="110" t="s">
        <v>776</v>
      </c>
      <c r="D245" s="110" t="s">
        <v>417</v>
      </c>
      <c r="E245" s="110"/>
      <c r="F245" s="40">
        <f>F246</f>
        <v>0</v>
      </c>
      <c r="G245" s="54">
        <f aca="true" t="shared" si="18" ref="G245:H247">G246</f>
        <v>0</v>
      </c>
      <c r="H245" s="54">
        <f t="shared" si="18"/>
        <v>0</v>
      </c>
      <c r="I245" s="99"/>
      <c r="J245" s="99"/>
      <c r="K245" s="99"/>
      <c r="L245" s="99"/>
    </row>
    <row r="246" spans="1:12" ht="54" hidden="1">
      <c r="A246" s="193" t="s">
        <v>416</v>
      </c>
      <c r="B246" s="107" t="s">
        <v>953</v>
      </c>
      <c r="C246" s="107" t="s">
        <v>776</v>
      </c>
      <c r="D246" s="107" t="s">
        <v>937</v>
      </c>
      <c r="E246" s="107"/>
      <c r="F246" s="38">
        <f>F247</f>
        <v>0</v>
      </c>
      <c r="G246" s="54">
        <f t="shared" si="18"/>
        <v>0</v>
      </c>
      <c r="H246" s="54">
        <f t="shared" si="18"/>
        <v>0</v>
      </c>
      <c r="I246" s="99"/>
      <c r="J246" s="99"/>
      <c r="K246" s="99"/>
      <c r="L246" s="99"/>
    </row>
    <row r="247" spans="1:12" ht="27" hidden="1">
      <c r="A247" s="107" t="s">
        <v>938</v>
      </c>
      <c r="B247" s="107" t="s">
        <v>953</v>
      </c>
      <c r="C247" s="107" t="s">
        <v>776</v>
      </c>
      <c r="D247" s="107" t="s">
        <v>391</v>
      </c>
      <c r="E247" s="107"/>
      <c r="F247" s="38">
        <f>F248</f>
        <v>0</v>
      </c>
      <c r="G247" s="31">
        <f t="shared" si="18"/>
        <v>0</v>
      </c>
      <c r="H247" s="31">
        <f t="shared" si="18"/>
        <v>0</v>
      </c>
      <c r="I247" s="99"/>
      <c r="J247" s="99"/>
      <c r="K247" s="99"/>
      <c r="L247" s="99"/>
    </row>
    <row r="248" spans="1:12" ht="15" hidden="1">
      <c r="A248" s="107" t="s">
        <v>298</v>
      </c>
      <c r="B248" s="107" t="s">
        <v>953</v>
      </c>
      <c r="C248" s="107" t="s">
        <v>776</v>
      </c>
      <c r="D248" s="107" t="s">
        <v>391</v>
      </c>
      <c r="E248" s="107" t="s">
        <v>160</v>
      </c>
      <c r="F248" s="38"/>
      <c r="G248" s="31"/>
      <c r="H248" s="31"/>
      <c r="I248" s="99"/>
      <c r="J248" s="99"/>
      <c r="K248" s="99"/>
      <c r="L248" s="99"/>
    </row>
    <row r="249" spans="1:12" ht="43.5" customHeight="1" hidden="1">
      <c r="A249" s="162" t="s">
        <v>876</v>
      </c>
      <c r="B249" s="110" t="s">
        <v>953</v>
      </c>
      <c r="C249" s="110" t="s">
        <v>776</v>
      </c>
      <c r="D249" s="110" t="s">
        <v>1099</v>
      </c>
      <c r="E249" s="110"/>
      <c r="F249" s="40">
        <f aca="true" t="shared" si="19" ref="F249:H250">F250</f>
        <v>0</v>
      </c>
      <c r="G249" s="34" t="e">
        <f t="shared" si="19"/>
        <v>#REF!</v>
      </c>
      <c r="H249" s="34" t="e">
        <f t="shared" si="19"/>
        <v>#REF!</v>
      </c>
      <c r="I249" s="99"/>
      <c r="J249" s="99"/>
      <c r="K249" s="99"/>
      <c r="L249" s="99"/>
    </row>
    <row r="250" spans="1:12" ht="74.25" customHeight="1" hidden="1">
      <c r="A250" s="193" t="s">
        <v>1057</v>
      </c>
      <c r="B250" s="107" t="s">
        <v>953</v>
      </c>
      <c r="C250" s="107" t="s">
        <v>776</v>
      </c>
      <c r="D250" s="107" t="s">
        <v>320</v>
      </c>
      <c r="E250" s="107"/>
      <c r="F250" s="38">
        <f t="shared" si="19"/>
        <v>0</v>
      </c>
      <c r="G250" s="31" t="e">
        <f t="shared" si="19"/>
        <v>#REF!</v>
      </c>
      <c r="H250" s="31" t="e">
        <f t="shared" si="19"/>
        <v>#REF!</v>
      </c>
      <c r="I250" s="99"/>
      <c r="J250" s="99"/>
      <c r="K250" s="99"/>
      <c r="L250" s="99"/>
    </row>
    <row r="251" spans="1:12" ht="33.75" customHeight="1" hidden="1">
      <c r="A251" s="107" t="s">
        <v>877</v>
      </c>
      <c r="B251" s="107" t="s">
        <v>953</v>
      </c>
      <c r="C251" s="107" t="s">
        <v>776</v>
      </c>
      <c r="D251" s="107" t="s">
        <v>1058</v>
      </c>
      <c r="E251" s="107"/>
      <c r="F251" s="38">
        <f>F253+F252</f>
        <v>0</v>
      </c>
      <c r="G251" s="31" t="e">
        <f>#REF!</f>
        <v>#REF!</v>
      </c>
      <c r="H251" s="31" t="e">
        <f>#REF!</f>
        <v>#REF!</v>
      </c>
      <c r="I251" s="99"/>
      <c r="J251" s="99"/>
      <c r="K251" s="99"/>
      <c r="L251" s="99"/>
    </row>
    <row r="252" spans="1:12" ht="33" customHeight="1" hidden="1">
      <c r="A252" s="231" t="s">
        <v>575</v>
      </c>
      <c r="B252" s="107" t="s">
        <v>953</v>
      </c>
      <c r="C252" s="107" t="s">
        <v>776</v>
      </c>
      <c r="D252" s="107" t="s">
        <v>1058</v>
      </c>
      <c r="E252" s="107" t="s">
        <v>763</v>
      </c>
      <c r="F252" s="38"/>
      <c r="G252" s="31"/>
      <c r="H252" s="31"/>
      <c r="I252" s="99"/>
      <c r="J252" s="99"/>
      <c r="K252" s="99"/>
      <c r="L252" s="99"/>
    </row>
    <row r="253" spans="1:12" ht="16.5" customHeight="1" hidden="1">
      <c r="A253" s="107" t="s">
        <v>298</v>
      </c>
      <c r="B253" s="107" t="s">
        <v>953</v>
      </c>
      <c r="C253" s="107" t="s">
        <v>776</v>
      </c>
      <c r="D253" s="107" t="s">
        <v>1058</v>
      </c>
      <c r="E253" s="107" t="s">
        <v>160</v>
      </c>
      <c r="F253" s="38"/>
      <c r="G253" s="31"/>
      <c r="H253" s="31"/>
      <c r="I253" s="99"/>
      <c r="J253" s="99"/>
      <c r="K253" s="99"/>
      <c r="L253" s="99"/>
    </row>
    <row r="254" spans="1:12" ht="42" customHeight="1" hidden="1">
      <c r="A254" s="255" t="s">
        <v>166</v>
      </c>
      <c r="B254" s="111" t="s">
        <v>953</v>
      </c>
      <c r="C254" s="111" t="s">
        <v>776</v>
      </c>
      <c r="D254" s="111" t="s">
        <v>828</v>
      </c>
      <c r="E254" s="110"/>
      <c r="F254" s="40">
        <f>F255</f>
        <v>0</v>
      </c>
      <c r="G254" s="31"/>
      <c r="H254" s="31"/>
      <c r="I254" s="99"/>
      <c r="J254" s="99"/>
      <c r="K254" s="99"/>
      <c r="L254" s="99"/>
    </row>
    <row r="255" spans="1:12" ht="42" customHeight="1" hidden="1">
      <c r="A255" s="225" t="s">
        <v>164</v>
      </c>
      <c r="B255" s="109" t="s">
        <v>953</v>
      </c>
      <c r="C255" s="109" t="s">
        <v>776</v>
      </c>
      <c r="D255" s="109" t="s">
        <v>829</v>
      </c>
      <c r="E255" s="107"/>
      <c r="F255" s="38">
        <f>F256</f>
        <v>0</v>
      </c>
      <c r="G255" s="31"/>
      <c r="H255" s="31"/>
      <c r="I255" s="99"/>
      <c r="J255" s="99"/>
      <c r="K255" s="99"/>
      <c r="L255" s="99"/>
    </row>
    <row r="256" spans="1:12" ht="33" customHeight="1" hidden="1">
      <c r="A256" s="225" t="s">
        <v>6</v>
      </c>
      <c r="B256" s="109" t="s">
        <v>953</v>
      </c>
      <c r="C256" s="109" t="s">
        <v>776</v>
      </c>
      <c r="D256" s="109" t="s">
        <v>165</v>
      </c>
      <c r="E256" s="107"/>
      <c r="F256" s="38">
        <f>F257</f>
        <v>0</v>
      </c>
      <c r="G256" s="31"/>
      <c r="H256" s="31"/>
      <c r="I256" s="99"/>
      <c r="J256" s="99"/>
      <c r="K256" s="99"/>
      <c r="L256" s="99"/>
    </row>
    <row r="257" spans="1:12" ht="21" customHeight="1" hidden="1">
      <c r="A257" s="107" t="s">
        <v>298</v>
      </c>
      <c r="B257" s="109" t="s">
        <v>953</v>
      </c>
      <c r="C257" s="109" t="s">
        <v>776</v>
      </c>
      <c r="D257" s="109" t="s">
        <v>165</v>
      </c>
      <c r="E257" s="107" t="s">
        <v>160</v>
      </c>
      <c r="F257" s="38"/>
      <c r="G257" s="31"/>
      <c r="H257" s="31"/>
      <c r="I257" s="99"/>
      <c r="J257" s="99"/>
      <c r="K257" s="99"/>
      <c r="L257" s="99"/>
    </row>
    <row r="258" spans="1:12" ht="0.75" customHeight="1" hidden="1">
      <c r="A258" s="199" t="s">
        <v>275</v>
      </c>
      <c r="B258" s="199" t="s">
        <v>773</v>
      </c>
      <c r="C258" s="199"/>
      <c r="D258" s="199"/>
      <c r="E258" s="107"/>
      <c r="F258" s="40">
        <f aca="true" t="shared" si="20" ref="F258:F263">F259</f>
        <v>0</v>
      </c>
      <c r="G258" s="34">
        <f aca="true" t="shared" si="21" ref="G258:H263">G259</f>
        <v>0</v>
      </c>
      <c r="H258" s="34">
        <f t="shared" si="21"/>
        <v>0</v>
      </c>
      <c r="I258" s="99"/>
      <c r="J258" s="99"/>
      <c r="K258" s="99"/>
      <c r="L258" s="99"/>
    </row>
    <row r="259" spans="1:12" ht="53.25" customHeight="1" hidden="1">
      <c r="A259" s="200" t="s">
        <v>276</v>
      </c>
      <c r="B259" s="200" t="s">
        <v>773</v>
      </c>
      <c r="C259" s="200" t="s">
        <v>779</v>
      </c>
      <c r="D259" s="199"/>
      <c r="E259" s="107"/>
      <c r="F259" s="38">
        <f t="shared" si="20"/>
        <v>0</v>
      </c>
      <c r="G259" s="31">
        <f t="shared" si="21"/>
        <v>0</v>
      </c>
      <c r="H259" s="31">
        <f t="shared" si="21"/>
        <v>0</v>
      </c>
      <c r="I259" s="99"/>
      <c r="J259" s="99"/>
      <c r="K259" s="99"/>
      <c r="L259" s="99"/>
    </row>
    <row r="260" spans="1:12" ht="27.75" hidden="1">
      <c r="A260" s="169" t="s">
        <v>859</v>
      </c>
      <c r="B260" s="200" t="s">
        <v>773</v>
      </c>
      <c r="C260" s="200" t="s">
        <v>779</v>
      </c>
      <c r="D260" s="200" t="s">
        <v>858</v>
      </c>
      <c r="E260" s="107"/>
      <c r="F260" s="38">
        <f t="shared" si="20"/>
        <v>0</v>
      </c>
      <c r="G260" s="31">
        <f t="shared" si="21"/>
        <v>0</v>
      </c>
      <c r="H260" s="31">
        <f t="shared" si="21"/>
        <v>0</v>
      </c>
      <c r="I260" s="99"/>
      <c r="J260" s="99"/>
      <c r="K260" s="99"/>
      <c r="L260" s="99"/>
    </row>
    <row r="261" spans="1:12" ht="27.75" hidden="1">
      <c r="A261" s="169" t="s">
        <v>882</v>
      </c>
      <c r="B261" s="107" t="s">
        <v>773</v>
      </c>
      <c r="C261" s="107" t="s">
        <v>779</v>
      </c>
      <c r="D261" s="107" t="s">
        <v>172</v>
      </c>
      <c r="E261" s="107"/>
      <c r="F261" s="38">
        <f t="shared" si="20"/>
        <v>0</v>
      </c>
      <c r="G261" s="31">
        <f t="shared" si="21"/>
        <v>0</v>
      </c>
      <c r="H261" s="31">
        <f t="shared" si="21"/>
        <v>0</v>
      </c>
      <c r="I261" s="99"/>
      <c r="J261" s="99"/>
      <c r="K261" s="99"/>
      <c r="L261" s="99"/>
    </row>
    <row r="262" spans="1:12" ht="27.75" hidden="1">
      <c r="A262" s="169" t="s">
        <v>173</v>
      </c>
      <c r="B262" s="107" t="s">
        <v>773</v>
      </c>
      <c r="C262" s="107" t="s">
        <v>779</v>
      </c>
      <c r="D262" s="107" t="s">
        <v>174</v>
      </c>
      <c r="E262" s="107"/>
      <c r="F262" s="38">
        <f t="shared" si="20"/>
        <v>0</v>
      </c>
      <c r="G262" s="31">
        <f t="shared" si="21"/>
        <v>0</v>
      </c>
      <c r="H262" s="31">
        <f t="shared" si="21"/>
        <v>0</v>
      </c>
      <c r="I262" s="99"/>
      <c r="J262" s="99"/>
      <c r="K262" s="99"/>
      <c r="L262" s="99"/>
    </row>
    <row r="263" spans="1:12" ht="40.5" hidden="1">
      <c r="A263" s="200" t="s">
        <v>392</v>
      </c>
      <c r="B263" s="109" t="s">
        <v>773</v>
      </c>
      <c r="C263" s="109" t="s">
        <v>779</v>
      </c>
      <c r="D263" s="109" t="s">
        <v>393</v>
      </c>
      <c r="E263" s="107"/>
      <c r="F263" s="38">
        <f t="shared" si="20"/>
        <v>0</v>
      </c>
      <c r="G263" s="31">
        <f t="shared" si="21"/>
        <v>0</v>
      </c>
      <c r="H263" s="31">
        <f t="shared" si="21"/>
        <v>0</v>
      </c>
      <c r="I263" s="99"/>
      <c r="J263" s="99"/>
      <c r="K263" s="99"/>
      <c r="L263" s="99"/>
    </row>
    <row r="264" spans="1:12" ht="27" hidden="1">
      <c r="A264" s="107" t="s">
        <v>940</v>
      </c>
      <c r="B264" s="109" t="s">
        <v>773</v>
      </c>
      <c r="C264" s="109" t="s">
        <v>779</v>
      </c>
      <c r="D264" s="109" t="s">
        <v>393</v>
      </c>
      <c r="E264" s="107" t="s">
        <v>763</v>
      </c>
      <c r="F264" s="38"/>
      <c r="G264" s="31"/>
      <c r="H264" s="31"/>
      <c r="I264" s="99"/>
      <c r="J264" s="99"/>
      <c r="K264" s="99"/>
      <c r="L264" s="99"/>
    </row>
    <row r="265" spans="1:12" ht="27" hidden="1">
      <c r="A265" s="110" t="s">
        <v>275</v>
      </c>
      <c r="B265" s="111" t="s">
        <v>773</v>
      </c>
      <c r="C265" s="109"/>
      <c r="D265" s="109"/>
      <c r="E265" s="107"/>
      <c r="F265" s="38">
        <f>F266</f>
        <v>0</v>
      </c>
      <c r="G265" s="31"/>
      <c r="H265" s="31"/>
      <c r="I265" s="99"/>
      <c r="J265" s="99"/>
      <c r="K265" s="99"/>
      <c r="L265" s="99"/>
    </row>
    <row r="266" spans="1:12" ht="40.5" hidden="1">
      <c r="A266" s="110" t="s">
        <v>276</v>
      </c>
      <c r="B266" s="111" t="s">
        <v>773</v>
      </c>
      <c r="C266" s="111" t="s">
        <v>779</v>
      </c>
      <c r="D266" s="111"/>
      <c r="E266" s="110"/>
      <c r="F266" s="40">
        <f>F267</f>
        <v>0</v>
      </c>
      <c r="G266" s="31"/>
      <c r="H266" s="31"/>
      <c r="I266" s="99"/>
      <c r="J266" s="99"/>
      <c r="K266" s="99"/>
      <c r="L266" s="99"/>
    </row>
    <row r="267" spans="1:12" ht="27.75" hidden="1">
      <c r="A267" s="162" t="s">
        <v>882</v>
      </c>
      <c r="B267" s="109" t="s">
        <v>773</v>
      </c>
      <c r="C267" s="109" t="s">
        <v>779</v>
      </c>
      <c r="D267" s="109" t="s">
        <v>172</v>
      </c>
      <c r="E267" s="107"/>
      <c r="F267" s="38">
        <f>F268</f>
        <v>0</v>
      </c>
      <c r="G267" s="31"/>
      <c r="H267" s="31"/>
      <c r="I267" s="99"/>
      <c r="J267" s="99"/>
      <c r="K267" s="99"/>
      <c r="L267" s="99"/>
    </row>
    <row r="268" spans="1:12" ht="28.5" hidden="1">
      <c r="A268" s="148" t="s">
        <v>173</v>
      </c>
      <c r="B268" s="109" t="s">
        <v>773</v>
      </c>
      <c r="C268" s="109" t="s">
        <v>779</v>
      </c>
      <c r="D268" s="109" t="s">
        <v>174</v>
      </c>
      <c r="E268" s="107"/>
      <c r="F268" s="38">
        <f>F269</f>
        <v>0</v>
      </c>
      <c r="G268" s="31"/>
      <c r="H268" s="31"/>
      <c r="I268" s="99"/>
      <c r="J268" s="99"/>
      <c r="K268" s="99"/>
      <c r="L268" s="99"/>
    </row>
    <row r="269" spans="1:12" ht="27" hidden="1">
      <c r="A269" s="231" t="s">
        <v>575</v>
      </c>
      <c r="B269" s="109" t="s">
        <v>773</v>
      </c>
      <c r="C269" s="109" t="s">
        <v>779</v>
      </c>
      <c r="D269" s="109" t="s">
        <v>393</v>
      </c>
      <c r="E269" s="107" t="s">
        <v>763</v>
      </c>
      <c r="F269" s="38"/>
      <c r="G269" s="31"/>
      <c r="H269" s="31"/>
      <c r="I269" s="99"/>
      <c r="J269" s="99"/>
      <c r="K269" s="99"/>
      <c r="L269" s="99"/>
    </row>
    <row r="270" spans="1:12" ht="27.75" hidden="1">
      <c r="A270" s="162" t="s">
        <v>882</v>
      </c>
      <c r="B270" s="111" t="s">
        <v>953</v>
      </c>
      <c r="C270" s="111" t="s">
        <v>776</v>
      </c>
      <c r="D270" s="147" t="s">
        <v>991</v>
      </c>
      <c r="E270" s="110"/>
      <c r="F270" s="40">
        <f>F271</f>
        <v>0</v>
      </c>
      <c r="G270" s="31"/>
      <c r="H270" s="31"/>
      <c r="I270" s="99"/>
      <c r="J270" s="99"/>
      <c r="K270" s="99"/>
      <c r="L270" s="99"/>
    </row>
    <row r="271" spans="1:12" ht="28.5" hidden="1">
      <c r="A271" s="148" t="s">
        <v>173</v>
      </c>
      <c r="B271" s="109" t="s">
        <v>953</v>
      </c>
      <c r="C271" s="109" t="s">
        <v>776</v>
      </c>
      <c r="D271" s="147" t="s">
        <v>992</v>
      </c>
      <c r="E271" s="107"/>
      <c r="F271" s="38">
        <f>F272</f>
        <v>0</v>
      </c>
      <c r="G271" s="31"/>
      <c r="H271" s="31"/>
      <c r="I271" s="99"/>
      <c r="J271" s="99"/>
      <c r="K271" s="99"/>
      <c r="L271" s="99"/>
    </row>
    <row r="272" spans="1:12" ht="41.25" hidden="1">
      <c r="A272" s="475" t="s">
        <v>32</v>
      </c>
      <c r="B272" s="109" t="s">
        <v>953</v>
      </c>
      <c r="C272" s="109" t="s">
        <v>776</v>
      </c>
      <c r="D272" s="107" t="s">
        <v>41</v>
      </c>
      <c r="E272" s="107"/>
      <c r="F272" s="38">
        <f>F273</f>
        <v>0</v>
      </c>
      <c r="G272" s="31"/>
      <c r="H272" s="31"/>
      <c r="I272" s="99"/>
      <c r="J272" s="99"/>
      <c r="K272" s="99"/>
      <c r="L272" s="99"/>
    </row>
    <row r="273" spans="1:12" ht="15" hidden="1">
      <c r="A273" s="107" t="s">
        <v>282</v>
      </c>
      <c r="B273" s="109" t="s">
        <v>953</v>
      </c>
      <c r="C273" s="109" t="s">
        <v>776</v>
      </c>
      <c r="D273" s="107" t="s">
        <v>41</v>
      </c>
      <c r="E273" s="107" t="s">
        <v>765</v>
      </c>
      <c r="F273" s="38"/>
      <c r="G273" s="31"/>
      <c r="H273" s="31"/>
      <c r="I273" s="99"/>
      <c r="J273" s="99"/>
      <c r="K273" s="99"/>
      <c r="L273" s="99"/>
    </row>
    <row r="274" spans="1:12" ht="20.25" customHeight="1">
      <c r="A274" s="110" t="s">
        <v>758</v>
      </c>
      <c r="B274" s="111" t="s">
        <v>774</v>
      </c>
      <c r="C274" s="109"/>
      <c r="D274" s="109"/>
      <c r="E274" s="107"/>
      <c r="F274" s="40">
        <f>F286+F294+F280+F276</f>
        <v>14071.5</v>
      </c>
      <c r="G274" s="34" t="e">
        <f>G280+G286+G294</f>
        <v>#REF!</v>
      </c>
      <c r="H274" s="34" t="e">
        <f>H280+H286+H294</f>
        <v>#REF!</v>
      </c>
      <c r="I274" s="99"/>
      <c r="J274" s="99"/>
      <c r="K274" s="99"/>
      <c r="L274" s="99"/>
    </row>
    <row r="275" spans="1:12" ht="13.5" customHeight="1">
      <c r="A275" s="484" t="s">
        <v>64</v>
      </c>
      <c r="B275" s="111" t="s">
        <v>774</v>
      </c>
      <c r="C275" s="111" t="s">
        <v>309</v>
      </c>
      <c r="D275" s="109"/>
      <c r="E275" s="107"/>
      <c r="F275" s="40">
        <f>F276</f>
        <v>200</v>
      </c>
      <c r="G275" s="34"/>
      <c r="H275" s="34"/>
      <c r="I275" s="99"/>
      <c r="J275" s="99"/>
      <c r="K275" s="99"/>
      <c r="L275" s="99"/>
    </row>
    <row r="276" spans="1:12" ht="32.25" customHeight="1">
      <c r="A276" s="162" t="s">
        <v>882</v>
      </c>
      <c r="B276" s="111" t="s">
        <v>774</v>
      </c>
      <c r="C276" s="111" t="s">
        <v>309</v>
      </c>
      <c r="D276" s="110" t="s">
        <v>991</v>
      </c>
      <c r="E276" s="107"/>
      <c r="F276" s="40">
        <f>F277</f>
        <v>200</v>
      </c>
      <c r="G276" s="34"/>
      <c r="H276" s="34"/>
      <c r="I276" s="99"/>
      <c r="J276" s="99"/>
      <c r="K276" s="99"/>
      <c r="L276" s="99"/>
    </row>
    <row r="277" spans="1:12" ht="27.75" customHeight="1">
      <c r="A277" s="148" t="s">
        <v>173</v>
      </c>
      <c r="B277" s="469" t="s">
        <v>774</v>
      </c>
      <c r="C277" s="469" t="s">
        <v>309</v>
      </c>
      <c r="D277" s="147" t="s">
        <v>992</v>
      </c>
      <c r="E277" s="107"/>
      <c r="F277" s="41">
        <f>F278</f>
        <v>200</v>
      </c>
      <c r="G277" s="34"/>
      <c r="H277" s="34"/>
      <c r="I277" s="99"/>
      <c r="J277" s="99"/>
      <c r="K277" s="99"/>
      <c r="L277" s="99"/>
    </row>
    <row r="278" spans="1:12" ht="51.75" customHeight="1">
      <c r="A278" s="505" t="s">
        <v>65</v>
      </c>
      <c r="B278" s="109" t="s">
        <v>774</v>
      </c>
      <c r="C278" s="109" t="s">
        <v>309</v>
      </c>
      <c r="D278" s="107" t="s">
        <v>66</v>
      </c>
      <c r="E278" s="107"/>
      <c r="F278" s="38">
        <f>F279</f>
        <v>200</v>
      </c>
      <c r="G278" s="34"/>
      <c r="H278" s="34"/>
      <c r="I278" s="99"/>
      <c r="J278" s="99"/>
      <c r="K278" s="99"/>
      <c r="L278" s="99"/>
    </row>
    <row r="279" spans="1:12" ht="20.25" customHeight="1">
      <c r="A279" s="107" t="s">
        <v>282</v>
      </c>
      <c r="B279" s="109" t="s">
        <v>774</v>
      </c>
      <c r="C279" s="109" t="s">
        <v>309</v>
      </c>
      <c r="D279" s="107" t="s">
        <v>66</v>
      </c>
      <c r="E279" s="107" t="s">
        <v>765</v>
      </c>
      <c r="F279" s="38">
        <v>200</v>
      </c>
      <c r="G279" s="34"/>
      <c r="H279" s="34"/>
      <c r="I279" s="99"/>
      <c r="J279" s="99"/>
      <c r="K279" s="99"/>
      <c r="L279" s="99"/>
    </row>
    <row r="280" spans="1:12" ht="15" customHeight="1">
      <c r="A280" s="147" t="s">
        <v>809</v>
      </c>
      <c r="B280" s="147" t="s">
        <v>774</v>
      </c>
      <c r="C280" s="147" t="s">
        <v>780</v>
      </c>
      <c r="D280" s="201"/>
      <c r="E280" s="201"/>
      <c r="F280" s="39">
        <f aca="true" t="shared" si="22" ref="F280:H282">F281</f>
        <v>200</v>
      </c>
      <c r="G280" s="30">
        <f t="shared" si="22"/>
        <v>0</v>
      </c>
      <c r="H280" s="30">
        <f t="shared" si="22"/>
        <v>0</v>
      </c>
      <c r="I280" s="99"/>
      <c r="J280" s="99"/>
      <c r="K280" s="99"/>
      <c r="L280" s="99"/>
    </row>
    <row r="281" spans="1:12" ht="62.25" customHeight="1">
      <c r="A281" s="148" t="s">
        <v>600</v>
      </c>
      <c r="B281" s="147" t="s">
        <v>774</v>
      </c>
      <c r="C281" s="147" t="s">
        <v>780</v>
      </c>
      <c r="D281" s="202" t="s">
        <v>257</v>
      </c>
      <c r="E281" s="202"/>
      <c r="F281" s="39">
        <f>F282</f>
        <v>200</v>
      </c>
      <c r="G281" s="30">
        <f t="shared" si="22"/>
        <v>0</v>
      </c>
      <c r="H281" s="30">
        <f t="shared" si="22"/>
        <v>0</v>
      </c>
      <c r="I281" s="99"/>
      <c r="J281" s="99"/>
      <c r="K281" s="99"/>
      <c r="L281" s="99"/>
    </row>
    <row r="282" spans="1:12" ht="33.75" customHeight="1">
      <c r="A282" s="169" t="s">
        <v>640</v>
      </c>
      <c r="B282" s="107" t="s">
        <v>774</v>
      </c>
      <c r="C282" s="107" t="s">
        <v>780</v>
      </c>
      <c r="D282" s="203" t="s">
        <v>630</v>
      </c>
      <c r="E282" s="203"/>
      <c r="F282" s="37">
        <f>F283</f>
        <v>200</v>
      </c>
      <c r="G282" s="27">
        <f t="shared" si="22"/>
        <v>0</v>
      </c>
      <c r="H282" s="27">
        <f t="shared" si="22"/>
        <v>0</v>
      </c>
      <c r="I282" s="99"/>
      <c r="J282" s="99"/>
      <c r="K282" s="99"/>
      <c r="L282" s="99"/>
    </row>
    <row r="283" spans="1:12" ht="42.75" customHeight="1">
      <c r="A283" s="404" t="s">
        <v>627</v>
      </c>
      <c r="B283" s="107" t="s">
        <v>774</v>
      </c>
      <c r="C283" s="107" t="s">
        <v>780</v>
      </c>
      <c r="D283" s="405" t="s">
        <v>628</v>
      </c>
      <c r="E283" s="203"/>
      <c r="F283" s="37">
        <f>F285</f>
        <v>200</v>
      </c>
      <c r="G283" s="27">
        <f>G285</f>
        <v>0</v>
      </c>
      <c r="H283" s="27">
        <f>H285</f>
        <v>0</v>
      </c>
      <c r="I283" s="99"/>
      <c r="J283" s="99"/>
      <c r="K283" s="99"/>
      <c r="L283" s="99"/>
    </row>
    <row r="284" spans="1:12" ht="30.75" customHeight="1">
      <c r="A284" s="414" t="s">
        <v>629</v>
      </c>
      <c r="B284" s="107" t="s">
        <v>774</v>
      </c>
      <c r="C284" s="107" t="s">
        <v>780</v>
      </c>
      <c r="D284" s="203" t="s">
        <v>631</v>
      </c>
      <c r="E284" s="203"/>
      <c r="F284" s="37">
        <f>F285</f>
        <v>200</v>
      </c>
      <c r="G284" s="27"/>
      <c r="H284" s="27"/>
      <c r="I284" s="99"/>
      <c r="J284" s="99"/>
      <c r="K284" s="99"/>
      <c r="L284" s="99"/>
    </row>
    <row r="285" spans="1:12" ht="21.75" customHeight="1">
      <c r="A285" s="415" t="s">
        <v>161</v>
      </c>
      <c r="B285" s="107" t="s">
        <v>774</v>
      </c>
      <c r="C285" s="107" t="s">
        <v>780</v>
      </c>
      <c r="D285" s="203" t="s">
        <v>631</v>
      </c>
      <c r="E285" s="203" t="s">
        <v>162</v>
      </c>
      <c r="F285" s="38">
        <v>200</v>
      </c>
      <c r="G285" s="31"/>
      <c r="H285" s="31"/>
      <c r="I285" s="99"/>
      <c r="J285" s="99"/>
      <c r="K285" s="99"/>
      <c r="L285" s="99"/>
    </row>
    <row r="286" spans="1:12" ht="21" customHeight="1">
      <c r="A286" s="162" t="s">
        <v>267</v>
      </c>
      <c r="B286" s="110" t="s">
        <v>774</v>
      </c>
      <c r="C286" s="110" t="s">
        <v>779</v>
      </c>
      <c r="D286" s="201"/>
      <c r="E286" s="201"/>
      <c r="F286" s="39">
        <f>F287</f>
        <v>13655.5</v>
      </c>
      <c r="G286" s="30" t="e">
        <f>G287</f>
        <v>#REF!</v>
      </c>
      <c r="H286" s="30" t="e">
        <f>H287</f>
        <v>#REF!</v>
      </c>
      <c r="I286" s="99"/>
      <c r="J286" s="99"/>
      <c r="K286" s="99"/>
      <c r="L286" s="99"/>
    </row>
    <row r="287" spans="1:12" ht="58.5" customHeight="1">
      <c r="A287" s="148" t="s">
        <v>256</v>
      </c>
      <c r="B287" s="147" t="s">
        <v>774</v>
      </c>
      <c r="C287" s="147" t="s">
        <v>779</v>
      </c>
      <c r="D287" s="202" t="s">
        <v>257</v>
      </c>
      <c r="E287" s="202"/>
      <c r="F287" s="52">
        <f>F289</f>
        <v>13655.5</v>
      </c>
      <c r="G287" s="28" t="e">
        <f>G289</f>
        <v>#REF!</v>
      </c>
      <c r="H287" s="28" t="e">
        <f>H289</f>
        <v>#REF!</v>
      </c>
      <c r="I287" s="99"/>
      <c r="J287" s="99"/>
      <c r="K287" s="99"/>
      <c r="L287" s="99"/>
    </row>
    <row r="288" spans="1:12" ht="43.5" customHeight="1">
      <c r="A288" s="187" t="s">
        <v>258</v>
      </c>
      <c r="B288" s="153" t="s">
        <v>774</v>
      </c>
      <c r="C288" s="153" t="s">
        <v>779</v>
      </c>
      <c r="D288" s="206" t="s">
        <v>259</v>
      </c>
      <c r="E288" s="202"/>
      <c r="F288" s="53">
        <f>F289</f>
        <v>13655.5</v>
      </c>
      <c r="G288" s="28"/>
      <c r="H288" s="28"/>
      <c r="I288" s="99"/>
      <c r="J288" s="99"/>
      <c r="K288" s="99"/>
      <c r="L288" s="99"/>
    </row>
    <row r="289" spans="1:12" ht="45.75" customHeight="1">
      <c r="A289" s="178" t="s">
        <v>260</v>
      </c>
      <c r="B289" s="107" t="s">
        <v>774</v>
      </c>
      <c r="C289" s="107" t="s">
        <v>779</v>
      </c>
      <c r="D289" s="203" t="s">
        <v>261</v>
      </c>
      <c r="E289" s="203"/>
      <c r="F289" s="37">
        <f>F290</f>
        <v>13655.5</v>
      </c>
      <c r="G289" s="27" t="e">
        <f>G290</f>
        <v>#REF!</v>
      </c>
      <c r="H289" s="27" t="e">
        <f>H290</f>
        <v>#REF!</v>
      </c>
      <c r="I289" s="99"/>
      <c r="J289" s="99"/>
      <c r="K289" s="99"/>
      <c r="L289" s="99"/>
    </row>
    <row r="290" spans="1:12" ht="30.75" customHeight="1">
      <c r="A290" s="204" t="s">
        <v>761</v>
      </c>
      <c r="B290" s="107" t="s">
        <v>774</v>
      </c>
      <c r="C290" s="107" t="s">
        <v>779</v>
      </c>
      <c r="D290" s="203" t="s">
        <v>262</v>
      </c>
      <c r="E290" s="203"/>
      <c r="F290" s="37">
        <f>F293+F291</f>
        <v>13655.5</v>
      </c>
      <c r="G290" s="55" t="e">
        <f>#REF!</f>
        <v>#REF!</v>
      </c>
      <c r="H290" s="55" t="e">
        <f>#REF!</f>
        <v>#REF!</v>
      </c>
      <c r="I290" s="99"/>
      <c r="J290" s="99"/>
      <c r="K290" s="99"/>
      <c r="L290" s="99"/>
    </row>
    <row r="291" spans="1:12" ht="27">
      <c r="A291" s="231" t="s">
        <v>575</v>
      </c>
      <c r="B291" s="107" t="s">
        <v>774</v>
      </c>
      <c r="C291" s="107" t="s">
        <v>779</v>
      </c>
      <c r="D291" s="203" t="s">
        <v>262</v>
      </c>
      <c r="E291" s="203" t="s">
        <v>763</v>
      </c>
      <c r="F291" s="38">
        <v>12945.5</v>
      </c>
      <c r="G291" s="31"/>
      <c r="H291" s="31"/>
      <c r="I291" s="99"/>
      <c r="J291" s="99"/>
      <c r="K291" s="99"/>
      <c r="L291" s="99"/>
    </row>
    <row r="292" spans="1:12" ht="54.75">
      <c r="A292" s="225" t="s">
        <v>1030</v>
      </c>
      <c r="B292" s="107" t="s">
        <v>774</v>
      </c>
      <c r="C292" s="107" t="s">
        <v>779</v>
      </c>
      <c r="D292" s="203" t="s">
        <v>1031</v>
      </c>
      <c r="E292" s="203"/>
      <c r="F292" s="38">
        <v>710</v>
      </c>
      <c r="G292" s="31"/>
      <c r="H292" s="31"/>
      <c r="I292" s="99"/>
      <c r="J292" s="99"/>
      <c r="K292" s="99"/>
      <c r="L292" s="99"/>
    </row>
    <row r="293" spans="1:12" ht="15">
      <c r="A293" s="21" t="s">
        <v>282</v>
      </c>
      <c r="B293" s="107" t="s">
        <v>774</v>
      </c>
      <c r="C293" s="107" t="s">
        <v>779</v>
      </c>
      <c r="D293" s="203" t="s">
        <v>1031</v>
      </c>
      <c r="E293" s="203" t="s">
        <v>765</v>
      </c>
      <c r="F293" s="38">
        <v>710</v>
      </c>
      <c r="G293" s="31"/>
      <c r="H293" s="31"/>
      <c r="I293" s="99"/>
      <c r="J293" s="99"/>
      <c r="K293" s="99"/>
      <c r="L293" s="99"/>
    </row>
    <row r="294" spans="1:12" ht="15">
      <c r="A294" s="429" t="s">
        <v>759</v>
      </c>
      <c r="B294" s="110" t="s">
        <v>774</v>
      </c>
      <c r="C294" s="110" t="s">
        <v>760</v>
      </c>
      <c r="D294" s="201"/>
      <c r="E294" s="201"/>
      <c r="F294" s="39">
        <f>F309+F304</f>
        <v>16</v>
      </c>
      <c r="G294" s="30">
        <f aca="true" t="shared" si="23" ref="G294:H297">G295</f>
        <v>150</v>
      </c>
      <c r="H294" s="30">
        <f t="shared" si="23"/>
        <v>170</v>
      </c>
      <c r="I294" s="99"/>
      <c r="J294" s="99"/>
      <c r="K294" s="99"/>
      <c r="L294" s="99"/>
    </row>
    <row r="295" spans="1:12" ht="71.25" hidden="1">
      <c r="A295" s="148" t="s">
        <v>324</v>
      </c>
      <c r="B295" s="147" t="s">
        <v>774</v>
      </c>
      <c r="C295" s="147" t="s">
        <v>760</v>
      </c>
      <c r="D295" s="202" t="s">
        <v>451</v>
      </c>
      <c r="E295" s="203"/>
      <c r="F295" s="37">
        <f>F296</f>
        <v>0</v>
      </c>
      <c r="G295" s="27">
        <f t="shared" si="23"/>
        <v>150</v>
      </c>
      <c r="H295" s="27">
        <f t="shared" si="23"/>
        <v>170</v>
      </c>
      <c r="I295" s="99"/>
      <c r="J295" s="99"/>
      <c r="K295" s="99"/>
      <c r="L295" s="99"/>
    </row>
    <row r="296" spans="1:12" ht="68.25" hidden="1">
      <c r="A296" s="169" t="s">
        <v>948</v>
      </c>
      <c r="B296" s="107" t="s">
        <v>774</v>
      </c>
      <c r="C296" s="107" t="s">
        <v>760</v>
      </c>
      <c r="D296" s="203" t="s">
        <v>395</v>
      </c>
      <c r="E296" s="203"/>
      <c r="F296" s="37">
        <f>F297</f>
        <v>0</v>
      </c>
      <c r="G296" s="27">
        <f t="shared" si="23"/>
        <v>150</v>
      </c>
      <c r="H296" s="27">
        <f t="shared" si="23"/>
        <v>170</v>
      </c>
      <c r="I296" s="99"/>
      <c r="J296" s="99"/>
      <c r="K296" s="99"/>
      <c r="L296" s="99"/>
    </row>
    <row r="297" spans="1:12" ht="27" hidden="1">
      <c r="A297" s="153" t="s">
        <v>493</v>
      </c>
      <c r="B297" s="153" t="s">
        <v>774</v>
      </c>
      <c r="C297" s="153" t="s">
        <v>760</v>
      </c>
      <c r="D297" s="206" t="s">
        <v>396</v>
      </c>
      <c r="E297" s="206"/>
      <c r="F297" s="104">
        <f>F298</f>
        <v>0</v>
      </c>
      <c r="G297" s="56">
        <f t="shared" si="23"/>
        <v>150</v>
      </c>
      <c r="H297" s="56">
        <f t="shared" si="23"/>
        <v>170</v>
      </c>
      <c r="I297" s="99"/>
      <c r="J297" s="99"/>
      <c r="K297" s="99"/>
      <c r="L297" s="99"/>
    </row>
    <row r="298" spans="1:12" ht="27" hidden="1">
      <c r="A298" s="231" t="s">
        <v>575</v>
      </c>
      <c r="B298" s="107" t="s">
        <v>774</v>
      </c>
      <c r="C298" s="107" t="s">
        <v>760</v>
      </c>
      <c r="D298" s="203" t="s">
        <v>396</v>
      </c>
      <c r="E298" s="203" t="s">
        <v>763</v>
      </c>
      <c r="F298" s="38"/>
      <c r="G298" s="31">
        <v>150</v>
      </c>
      <c r="H298" s="31">
        <v>170</v>
      </c>
      <c r="I298" s="99"/>
      <c r="J298" s="99"/>
      <c r="K298" s="99"/>
      <c r="L298" s="99"/>
    </row>
    <row r="299" spans="1:12" ht="40.5" hidden="1">
      <c r="A299" s="198" t="s">
        <v>388</v>
      </c>
      <c r="B299" s="147" t="s">
        <v>774</v>
      </c>
      <c r="C299" s="147" t="s">
        <v>760</v>
      </c>
      <c r="D299" s="147" t="s">
        <v>546</v>
      </c>
      <c r="E299" s="147"/>
      <c r="F299" s="52">
        <f>F301</f>
        <v>0</v>
      </c>
      <c r="G299" s="31"/>
      <c r="H299" s="31"/>
      <c r="I299" s="99"/>
      <c r="J299" s="99"/>
      <c r="K299" s="99"/>
      <c r="L299" s="99"/>
    </row>
    <row r="300" spans="1:12" ht="15" hidden="1">
      <c r="A300" s="247"/>
      <c r="B300" s="147" t="s">
        <v>774</v>
      </c>
      <c r="C300" s="147" t="s">
        <v>760</v>
      </c>
      <c r="D300" s="154" t="s">
        <v>547</v>
      </c>
      <c r="E300" s="154"/>
      <c r="F300" s="248">
        <f>F301</f>
        <v>0</v>
      </c>
      <c r="G300" s="31"/>
      <c r="H300" s="31"/>
      <c r="I300" s="99"/>
      <c r="J300" s="99"/>
      <c r="K300" s="99"/>
      <c r="L300" s="99"/>
    </row>
    <row r="301" spans="1:12" ht="68.25" hidden="1">
      <c r="A301" s="197" t="s">
        <v>474</v>
      </c>
      <c r="B301" s="107" t="s">
        <v>774</v>
      </c>
      <c r="C301" s="107" t="s">
        <v>760</v>
      </c>
      <c r="D301" s="107" t="s">
        <v>548</v>
      </c>
      <c r="E301" s="107"/>
      <c r="F301" s="37">
        <f>F302</f>
        <v>0</v>
      </c>
      <c r="G301" s="31"/>
      <c r="H301" s="31"/>
      <c r="I301" s="99"/>
      <c r="J301" s="99"/>
      <c r="K301" s="99"/>
      <c r="L301" s="99"/>
    </row>
    <row r="302" spans="1:12" ht="40.5" hidden="1">
      <c r="A302" s="107" t="s">
        <v>881</v>
      </c>
      <c r="B302" s="107" t="s">
        <v>774</v>
      </c>
      <c r="C302" s="107" t="s">
        <v>760</v>
      </c>
      <c r="D302" s="107" t="s">
        <v>549</v>
      </c>
      <c r="E302" s="107"/>
      <c r="F302" s="37">
        <f>F303</f>
        <v>0</v>
      </c>
      <c r="G302" s="31"/>
      <c r="H302" s="31"/>
      <c r="I302" s="99"/>
      <c r="J302" s="99"/>
      <c r="K302" s="99"/>
      <c r="L302" s="99"/>
    </row>
    <row r="303" spans="1:12" ht="27" hidden="1">
      <c r="A303" s="231" t="s">
        <v>575</v>
      </c>
      <c r="B303" s="107" t="s">
        <v>774</v>
      </c>
      <c r="C303" s="107" t="s">
        <v>760</v>
      </c>
      <c r="D303" s="107" t="s">
        <v>549</v>
      </c>
      <c r="E303" s="107" t="s">
        <v>763</v>
      </c>
      <c r="F303" s="38"/>
      <c r="G303" s="31"/>
      <c r="H303" s="31"/>
      <c r="I303" s="99"/>
      <c r="J303" s="99"/>
      <c r="K303" s="99"/>
      <c r="L303" s="99"/>
    </row>
    <row r="304" spans="1:12" ht="71.25">
      <c r="A304" s="474" t="s">
        <v>0</v>
      </c>
      <c r="B304" s="466" t="s">
        <v>774</v>
      </c>
      <c r="C304" s="466" t="s">
        <v>760</v>
      </c>
      <c r="D304" s="202" t="s">
        <v>558</v>
      </c>
      <c r="E304" s="107"/>
      <c r="F304" s="40">
        <f>F305</f>
        <v>8</v>
      </c>
      <c r="G304" s="31"/>
      <c r="H304" s="31"/>
      <c r="I304" s="99"/>
      <c r="J304" s="99"/>
      <c r="K304" s="99"/>
      <c r="L304" s="99"/>
    </row>
    <row r="305" spans="1:12" ht="54.75">
      <c r="A305" s="433" t="s">
        <v>1</v>
      </c>
      <c r="B305" s="466" t="s">
        <v>774</v>
      </c>
      <c r="C305" s="466" t="s">
        <v>760</v>
      </c>
      <c r="D305" s="203" t="s">
        <v>559</v>
      </c>
      <c r="E305" s="107"/>
      <c r="F305" s="38">
        <f>F306</f>
        <v>8</v>
      </c>
      <c r="G305" s="31"/>
      <c r="H305" s="31"/>
      <c r="I305" s="99"/>
      <c r="J305" s="99"/>
      <c r="K305" s="99"/>
      <c r="L305" s="99"/>
    </row>
    <row r="306" spans="1:12" ht="67.5">
      <c r="A306" s="432" t="s">
        <v>77</v>
      </c>
      <c r="B306" s="79" t="s">
        <v>774</v>
      </c>
      <c r="C306" s="79" t="s">
        <v>760</v>
      </c>
      <c r="D306" s="203" t="s">
        <v>78</v>
      </c>
      <c r="E306" s="107"/>
      <c r="F306" s="440">
        <f>F307</f>
        <v>8</v>
      </c>
      <c r="G306" s="31"/>
      <c r="H306" s="31"/>
      <c r="I306" s="99"/>
      <c r="J306" s="99"/>
      <c r="K306" s="99"/>
      <c r="L306" s="99"/>
    </row>
    <row r="307" spans="1:12" ht="40.5">
      <c r="A307" s="21" t="s">
        <v>79</v>
      </c>
      <c r="B307" s="79" t="s">
        <v>774</v>
      </c>
      <c r="C307" s="79" t="s">
        <v>760</v>
      </c>
      <c r="D307" s="203" t="s">
        <v>80</v>
      </c>
      <c r="E307" s="107"/>
      <c r="F307" s="38">
        <f>F308</f>
        <v>8</v>
      </c>
      <c r="G307" s="31"/>
      <c r="H307" s="31"/>
      <c r="I307" s="99"/>
      <c r="J307" s="99"/>
      <c r="K307" s="99"/>
      <c r="L307" s="99"/>
    </row>
    <row r="308" spans="1:17" ht="15">
      <c r="A308" s="21" t="s">
        <v>282</v>
      </c>
      <c r="B308" s="79" t="s">
        <v>774</v>
      </c>
      <c r="C308" s="79" t="s">
        <v>760</v>
      </c>
      <c r="D308" s="203" t="s">
        <v>80</v>
      </c>
      <c r="E308" s="107" t="s">
        <v>765</v>
      </c>
      <c r="F308" s="491">
        <v>8</v>
      </c>
      <c r="G308" s="31"/>
      <c r="H308" s="31"/>
      <c r="I308" s="99"/>
      <c r="J308" s="99"/>
      <c r="K308" s="99"/>
      <c r="L308" s="99"/>
      <c r="P308" s="16"/>
      <c r="Q308" s="16"/>
    </row>
    <row r="309" spans="1:12" ht="42.75">
      <c r="A309" s="148" t="s">
        <v>647</v>
      </c>
      <c r="B309" s="147" t="s">
        <v>774</v>
      </c>
      <c r="C309" s="147" t="s">
        <v>760</v>
      </c>
      <c r="D309" s="147" t="s">
        <v>648</v>
      </c>
      <c r="E309" s="147"/>
      <c r="F309" s="52">
        <f>F315+F310</f>
        <v>8</v>
      </c>
      <c r="G309" s="31"/>
      <c r="H309" s="31"/>
      <c r="I309" s="99"/>
      <c r="J309" s="99"/>
      <c r="K309" s="99"/>
      <c r="L309" s="99"/>
    </row>
    <row r="310" spans="1:12" ht="42" customHeight="1">
      <c r="A310" s="169" t="s">
        <v>649</v>
      </c>
      <c r="B310" s="107" t="s">
        <v>774</v>
      </c>
      <c r="C310" s="107" t="s">
        <v>760</v>
      </c>
      <c r="D310" s="107" t="s">
        <v>650</v>
      </c>
      <c r="E310" s="154"/>
      <c r="F310" s="52">
        <f>F313</f>
        <v>3</v>
      </c>
      <c r="G310" s="31"/>
      <c r="H310" s="31"/>
      <c r="I310" s="99"/>
      <c r="J310" s="99"/>
      <c r="K310" s="99"/>
      <c r="L310" s="99"/>
    </row>
    <row r="311" spans="1:12" ht="68.25" hidden="1">
      <c r="A311" s="197" t="s">
        <v>474</v>
      </c>
      <c r="B311" s="107" t="s">
        <v>774</v>
      </c>
      <c r="C311" s="107" t="s">
        <v>760</v>
      </c>
      <c r="D311" s="147"/>
      <c r="E311" s="107"/>
      <c r="F311" s="37"/>
      <c r="G311" s="31"/>
      <c r="H311" s="31"/>
      <c r="I311" s="99"/>
      <c r="J311" s="99"/>
      <c r="K311" s="99"/>
      <c r="L311" s="99"/>
    </row>
    <row r="312" spans="1:12" ht="81.75">
      <c r="A312" s="430" t="s">
        <v>656</v>
      </c>
      <c r="B312" s="107" t="s">
        <v>774</v>
      </c>
      <c r="C312" s="107" t="s">
        <v>760</v>
      </c>
      <c r="D312" s="107" t="s">
        <v>657</v>
      </c>
      <c r="E312" s="107"/>
      <c r="F312" s="37">
        <f>F313</f>
        <v>3</v>
      </c>
      <c r="G312" s="31"/>
      <c r="H312" s="31"/>
      <c r="I312" s="99"/>
      <c r="J312" s="99"/>
      <c r="K312" s="99"/>
      <c r="L312" s="99"/>
    </row>
    <row r="313" spans="1:12" ht="36" customHeight="1">
      <c r="A313" s="107" t="s">
        <v>659</v>
      </c>
      <c r="B313" s="153" t="s">
        <v>774</v>
      </c>
      <c r="C313" s="153" t="s">
        <v>760</v>
      </c>
      <c r="D313" s="107" t="s">
        <v>658</v>
      </c>
      <c r="E313" s="107"/>
      <c r="F313" s="37">
        <f>F314</f>
        <v>3</v>
      </c>
      <c r="G313" s="31"/>
      <c r="H313" s="31"/>
      <c r="I313" s="99"/>
      <c r="J313" s="99"/>
      <c r="K313" s="99"/>
      <c r="L313" s="99"/>
    </row>
    <row r="314" spans="1:12" ht="27.75">
      <c r="A314" s="232" t="s">
        <v>575</v>
      </c>
      <c r="B314" s="107" t="s">
        <v>774</v>
      </c>
      <c r="C314" s="107" t="s">
        <v>760</v>
      </c>
      <c r="D314" s="107" t="s">
        <v>658</v>
      </c>
      <c r="E314" s="107" t="s">
        <v>763</v>
      </c>
      <c r="F314" s="37">
        <v>3</v>
      </c>
      <c r="G314" s="31"/>
      <c r="H314" s="31"/>
      <c r="I314" s="99"/>
      <c r="J314" s="99"/>
      <c r="K314" s="99"/>
      <c r="L314" s="99"/>
    </row>
    <row r="315" spans="1:12" ht="41.25">
      <c r="A315" s="169" t="s">
        <v>652</v>
      </c>
      <c r="B315" s="147" t="s">
        <v>774</v>
      </c>
      <c r="C315" s="147" t="s">
        <v>760</v>
      </c>
      <c r="D315" s="110" t="s">
        <v>651</v>
      </c>
      <c r="E315" s="154"/>
      <c r="F315" s="52">
        <f>F318</f>
        <v>5</v>
      </c>
      <c r="G315" s="31"/>
      <c r="H315" s="31"/>
      <c r="I315" s="99"/>
      <c r="J315" s="99"/>
      <c r="K315" s="99"/>
      <c r="L315" s="99"/>
    </row>
    <row r="316" spans="1:12" ht="68.25" hidden="1">
      <c r="A316" s="197" t="s">
        <v>474</v>
      </c>
      <c r="B316" s="107" t="s">
        <v>774</v>
      </c>
      <c r="C316" s="107" t="s">
        <v>760</v>
      </c>
      <c r="D316" s="147"/>
      <c r="E316" s="107"/>
      <c r="F316" s="37"/>
      <c r="G316" s="31"/>
      <c r="H316" s="31"/>
      <c r="I316" s="99"/>
      <c r="J316" s="99"/>
      <c r="K316" s="99"/>
      <c r="L316" s="99"/>
    </row>
    <row r="317" spans="1:12" ht="54.75">
      <c r="A317" s="430" t="s">
        <v>653</v>
      </c>
      <c r="B317" s="147" t="s">
        <v>774</v>
      </c>
      <c r="C317" s="147" t="s">
        <v>760</v>
      </c>
      <c r="D317" s="107" t="s">
        <v>654</v>
      </c>
      <c r="E317" s="107"/>
      <c r="F317" s="37">
        <f>F318</f>
        <v>5</v>
      </c>
      <c r="G317" s="31"/>
      <c r="H317" s="31"/>
      <c r="I317" s="99"/>
      <c r="J317" s="99"/>
      <c r="K317" s="99"/>
      <c r="L317" s="99"/>
    </row>
    <row r="318" spans="1:12" ht="57" customHeight="1">
      <c r="A318" s="107" t="s">
        <v>881</v>
      </c>
      <c r="B318" s="153" t="s">
        <v>774</v>
      </c>
      <c r="C318" s="153" t="s">
        <v>760</v>
      </c>
      <c r="D318" s="107" t="s">
        <v>655</v>
      </c>
      <c r="E318" s="107"/>
      <c r="F318" s="37">
        <f>F319</f>
        <v>5</v>
      </c>
      <c r="G318" s="31"/>
      <c r="H318" s="31"/>
      <c r="I318" s="99"/>
      <c r="J318" s="99"/>
      <c r="K318" s="99"/>
      <c r="L318" s="99"/>
    </row>
    <row r="319" spans="1:12" ht="15">
      <c r="A319" s="232" t="s">
        <v>161</v>
      </c>
      <c r="B319" s="107" t="s">
        <v>774</v>
      </c>
      <c r="C319" s="107" t="s">
        <v>760</v>
      </c>
      <c r="D319" s="107" t="s">
        <v>655</v>
      </c>
      <c r="E319" s="107" t="s">
        <v>162</v>
      </c>
      <c r="F319" s="37">
        <v>5</v>
      </c>
      <c r="G319" s="31"/>
      <c r="H319" s="31"/>
      <c r="I319" s="99"/>
      <c r="J319" s="99"/>
      <c r="K319" s="99"/>
      <c r="L319" s="99"/>
    </row>
    <row r="320" spans="1:12" ht="18.75" customHeight="1">
      <c r="A320" s="110" t="s">
        <v>864</v>
      </c>
      <c r="B320" s="110" t="s">
        <v>309</v>
      </c>
      <c r="C320" s="110"/>
      <c r="D320" s="201"/>
      <c r="E320" s="201"/>
      <c r="F320" s="39">
        <f>F335+F352+F321</f>
        <v>10187.568</v>
      </c>
      <c r="G320" s="30">
        <f>G352</f>
        <v>0</v>
      </c>
      <c r="H320" s="30">
        <f>H352</f>
        <v>0</v>
      </c>
      <c r="I320" s="99"/>
      <c r="J320" s="99"/>
      <c r="K320" s="99"/>
      <c r="L320" s="99"/>
    </row>
    <row r="321" spans="1:12" ht="18.75" customHeight="1">
      <c r="A321" s="110" t="s">
        <v>220</v>
      </c>
      <c r="B321" s="110" t="s">
        <v>309</v>
      </c>
      <c r="C321" s="110" t="s">
        <v>953</v>
      </c>
      <c r="D321" s="201"/>
      <c r="E321" s="201"/>
      <c r="F321" s="39">
        <f>F322+F329</f>
        <v>1242.15</v>
      </c>
      <c r="G321" s="30"/>
      <c r="H321" s="30"/>
      <c r="I321" s="99"/>
      <c r="J321" s="99"/>
      <c r="K321" s="99"/>
      <c r="L321" s="99"/>
    </row>
    <row r="322" spans="1:28" ht="76.5" customHeight="1">
      <c r="A322" s="506" t="s">
        <v>0</v>
      </c>
      <c r="B322" s="107" t="s">
        <v>309</v>
      </c>
      <c r="C322" s="107" t="s">
        <v>953</v>
      </c>
      <c r="D322" s="202" t="s">
        <v>558</v>
      </c>
      <c r="E322" s="203"/>
      <c r="F322" s="37">
        <f>F323</f>
        <v>10</v>
      </c>
      <c r="G322" s="30"/>
      <c r="H322" s="30"/>
      <c r="I322" s="99"/>
      <c r="J322" s="99"/>
      <c r="K322" s="99"/>
      <c r="L322" s="99"/>
      <c r="AB322" s="36"/>
    </row>
    <row r="323" spans="1:28" ht="63.75" customHeight="1">
      <c r="A323" s="433" t="s">
        <v>1</v>
      </c>
      <c r="B323" s="107" t="s">
        <v>309</v>
      </c>
      <c r="C323" s="107" t="s">
        <v>953</v>
      </c>
      <c r="D323" s="203" t="s">
        <v>559</v>
      </c>
      <c r="E323" s="203"/>
      <c r="F323" s="37">
        <f>F324</f>
        <v>10</v>
      </c>
      <c r="G323" s="30"/>
      <c r="H323" s="30"/>
      <c r="I323" s="99"/>
      <c r="J323" s="99"/>
      <c r="K323" s="99"/>
      <c r="L323" s="99"/>
      <c r="AB323" s="36"/>
    </row>
    <row r="324" spans="1:28" ht="54" customHeight="1">
      <c r="A324" s="432" t="s">
        <v>601</v>
      </c>
      <c r="B324" s="107" t="s">
        <v>309</v>
      </c>
      <c r="C324" s="107" t="s">
        <v>953</v>
      </c>
      <c r="D324" s="258" t="s">
        <v>4</v>
      </c>
      <c r="E324" s="203"/>
      <c r="F324" s="37">
        <f>F327+F325</f>
        <v>10</v>
      </c>
      <c r="G324" s="30"/>
      <c r="H324" s="30"/>
      <c r="I324" s="99"/>
      <c r="J324" s="99"/>
      <c r="K324" s="99"/>
      <c r="L324" s="99"/>
      <c r="AB324" s="36"/>
    </row>
    <row r="325" spans="1:28" ht="44.25" customHeight="1">
      <c r="A325" s="21" t="s">
        <v>19</v>
      </c>
      <c r="B325" s="107" t="s">
        <v>309</v>
      </c>
      <c r="C325" s="107" t="s">
        <v>953</v>
      </c>
      <c r="D325" s="203" t="s">
        <v>20</v>
      </c>
      <c r="E325" s="203"/>
      <c r="F325" s="37">
        <f>F326</f>
        <v>1</v>
      </c>
      <c r="G325" s="30"/>
      <c r="H325" s="30"/>
      <c r="I325" s="99"/>
      <c r="J325" s="99"/>
      <c r="K325" s="99"/>
      <c r="L325" s="99"/>
      <c r="AB325" s="36"/>
    </row>
    <row r="326" spans="1:28" ht="18" customHeight="1">
      <c r="A326" s="21" t="s">
        <v>282</v>
      </c>
      <c r="B326" s="107" t="s">
        <v>309</v>
      </c>
      <c r="C326" s="107" t="s">
        <v>953</v>
      </c>
      <c r="D326" s="203" t="s">
        <v>20</v>
      </c>
      <c r="E326" s="203" t="s">
        <v>765</v>
      </c>
      <c r="F326" s="37">
        <v>1</v>
      </c>
      <c r="G326" s="30"/>
      <c r="H326" s="30"/>
      <c r="I326" s="99"/>
      <c r="J326" s="99"/>
      <c r="K326" s="99"/>
      <c r="L326" s="99"/>
      <c r="AB326" s="36"/>
    </row>
    <row r="327" spans="1:28" ht="30.75" customHeight="1">
      <c r="A327" s="21" t="s">
        <v>3</v>
      </c>
      <c r="B327" s="107" t="s">
        <v>309</v>
      </c>
      <c r="C327" s="107" t="s">
        <v>953</v>
      </c>
      <c r="D327" s="203" t="s">
        <v>2</v>
      </c>
      <c r="E327" s="203"/>
      <c r="F327" s="37">
        <f>F328</f>
        <v>9</v>
      </c>
      <c r="G327" s="30"/>
      <c r="H327" s="30"/>
      <c r="I327" s="99"/>
      <c r="J327" s="99"/>
      <c r="K327" s="99"/>
      <c r="L327" s="99"/>
      <c r="AB327" s="36"/>
    </row>
    <row r="328" spans="1:28" ht="18.75" customHeight="1">
      <c r="A328" s="21" t="s">
        <v>282</v>
      </c>
      <c r="B328" s="107" t="s">
        <v>309</v>
      </c>
      <c r="C328" s="107" t="s">
        <v>953</v>
      </c>
      <c r="D328" s="203" t="s">
        <v>2</v>
      </c>
      <c r="E328" s="203" t="s">
        <v>765</v>
      </c>
      <c r="F328" s="37">
        <v>9</v>
      </c>
      <c r="G328" s="30"/>
      <c r="H328" s="30"/>
      <c r="I328" s="99"/>
      <c r="J328" s="99"/>
      <c r="K328" s="99"/>
      <c r="L328" s="99"/>
      <c r="AB328" s="36"/>
    </row>
    <row r="329" spans="1:12" ht="26.25" customHeight="1">
      <c r="A329" s="162" t="s">
        <v>882</v>
      </c>
      <c r="B329" s="110" t="s">
        <v>309</v>
      </c>
      <c r="C329" s="110" t="s">
        <v>953</v>
      </c>
      <c r="D329" s="110" t="s">
        <v>991</v>
      </c>
      <c r="E329" s="201"/>
      <c r="F329" s="39">
        <f>F330</f>
        <v>1232.15</v>
      </c>
      <c r="G329" s="30"/>
      <c r="H329" s="30"/>
      <c r="I329" s="99"/>
      <c r="J329" s="99"/>
      <c r="K329" s="99"/>
      <c r="L329" s="99"/>
    </row>
    <row r="330" spans="1:12" ht="33" customHeight="1">
      <c r="A330" s="148" t="s">
        <v>173</v>
      </c>
      <c r="B330" s="153" t="s">
        <v>309</v>
      </c>
      <c r="C330" s="153" t="s">
        <v>953</v>
      </c>
      <c r="D330" s="147" t="s">
        <v>992</v>
      </c>
      <c r="E330" s="203"/>
      <c r="F330" s="37">
        <f>F331+F333</f>
        <v>1232.15</v>
      </c>
      <c r="G330" s="30"/>
      <c r="H330" s="30"/>
      <c r="I330" s="99"/>
      <c r="J330" s="99"/>
      <c r="K330" s="99"/>
      <c r="L330" s="99"/>
    </row>
    <row r="331" spans="1:28" ht="35.25" customHeight="1">
      <c r="A331" s="219" t="s">
        <v>660</v>
      </c>
      <c r="B331" s="107" t="s">
        <v>309</v>
      </c>
      <c r="C331" s="107" t="s">
        <v>953</v>
      </c>
      <c r="D331" s="203" t="s">
        <v>661</v>
      </c>
      <c r="E331" s="203"/>
      <c r="F331" s="37">
        <f>SUM(F332)</f>
        <v>1227</v>
      </c>
      <c r="G331" s="30"/>
      <c r="H331" s="30"/>
      <c r="I331" s="99"/>
      <c r="J331" s="99"/>
      <c r="K331" s="99"/>
      <c r="L331" s="99"/>
      <c r="AB331" s="36"/>
    </row>
    <row r="332" spans="1:28" ht="18.75" customHeight="1">
      <c r="A332" s="21" t="s">
        <v>282</v>
      </c>
      <c r="B332" s="107" t="s">
        <v>309</v>
      </c>
      <c r="C332" s="107" t="s">
        <v>953</v>
      </c>
      <c r="D332" s="203" t="s">
        <v>661</v>
      </c>
      <c r="E332" s="203" t="s">
        <v>765</v>
      </c>
      <c r="F332" s="37">
        <v>1227</v>
      </c>
      <c r="G332" s="30"/>
      <c r="H332" s="30"/>
      <c r="I332" s="99"/>
      <c r="J332" s="99"/>
      <c r="K332" s="99"/>
      <c r="L332" s="99"/>
      <c r="AB332" s="36"/>
    </row>
    <row r="333" spans="1:28" ht="30.75" customHeight="1">
      <c r="A333" s="219" t="s">
        <v>123</v>
      </c>
      <c r="B333" s="107" t="s">
        <v>309</v>
      </c>
      <c r="C333" s="107" t="s">
        <v>953</v>
      </c>
      <c r="D333" s="107" t="s">
        <v>124</v>
      </c>
      <c r="E333" s="203"/>
      <c r="F333" s="37">
        <f>F334</f>
        <v>5.15</v>
      </c>
      <c r="G333" s="30"/>
      <c r="H333" s="30"/>
      <c r="I333" s="99"/>
      <c r="J333" s="99"/>
      <c r="K333" s="99"/>
      <c r="L333" s="99"/>
      <c r="AB333" s="36"/>
    </row>
    <row r="334" spans="1:28" ht="33" customHeight="1">
      <c r="A334" s="232" t="s">
        <v>575</v>
      </c>
      <c r="B334" s="107" t="s">
        <v>309</v>
      </c>
      <c r="C334" s="107" t="s">
        <v>953</v>
      </c>
      <c r="D334" s="107" t="s">
        <v>124</v>
      </c>
      <c r="E334" s="203" t="s">
        <v>763</v>
      </c>
      <c r="F334" s="37">
        <v>5.15</v>
      </c>
      <c r="G334" s="30"/>
      <c r="H334" s="30"/>
      <c r="I334" s="99"/>
      <c r="J334" s="99"/>
      <c r="K334" s="99"/>
      <c r="L334" s="99"/>
      <c r="AB334" s="36"/>
    </row>
    <row r="335" spans="1:12" ht="16.5" customHeight="1">
      <c r="A335" s="110" t="s">
        <v>1059</v>
      </c>
      <c r="B335" s="110" t="s">
        <v>309</v>
      </c>
      <c r="C335" s="110" t="s">
        <v>954</v>
      </c>
      <c r="D335" s="201"/>
      <c r="E335" s="201"/>
      <c r="F335" s="39">
        <f>F336+F345</f>
        <v>8800.018</v>
      </c>
      <c r="G335" s="30"/>
      <c r="H335" s="30"/>
      <c r="I335" s="99"/>
      <c r="J335" s="99"/>
      <c r="K335" s="99"/>
      <c r="L335" s="99"/>
    </row>
    <row r="336" spans="1:12" ht="39.75" customHeight="1">
      <c r="A336" s="162" t="s">
        <v>720</v>
      </c>
      <c r="B336" s="147" t="s">
        <v>309</v>
      </c>
      <c r="C336" s="147" t="s">
        <v>954</v>
      </c>
      <c r="D336" s="202" t="s">
        <v>550</v>
      </c>
      <c r="E336" s="202"/>
      <c r="F336" s="39">
        <f>F337</f>
        <v>360</v>
      </c>
      <c r="G336" s="30"/>
      <c r="H336" s="30"/>
      <c r="I336" s="99"/>
      <c r="J336" s="99"/>
      <c r="K336" s="99"/>
      <c r="L336" s="99"/>
    </row>
    <row r="337" spans="1:12" ht="29.25" customHeight="1">
      <c r="A337" s="217" t="s">
        <v>551</v>
      </c>
      <c r="B337" s="107" t="s">
        <v>309</v>
      </c>
      <c r="C337" s="107" t="s">
        <v>954</v>
      </c>
      <c r="D337" s="203" t="s">
        <v>552</v>
      </c>
      <c r="E337" s="203"/>
      <c r="F337" s="37">
        <f>F338</f>
        <v>360</v>
      </c>
      <c r="G337" s="30"/>
      <c r="H337" s="30"/>
      <c r="I337" s="99"/>
      <c r="J337" s="99"/>
      <c r="K337" s="99"/>
      <c r="L337" s="99"/>
    </row>
    <row r="338" spans="1:12" ht="16.5" customHeight="1">
      <c r="A338" s="234" t="s">
        <v>553</v>
      </c>
      <c r="B338" s="107" t="s">
        <v>309</v>
      </c>
      <c r="C338" s="107" t="s">
        <v>954</v>
      </c>
      <c r="D338" s="203" t="s">
        <v>554</v>
      </c>
      <c r="E338" s="203"/>
      <c r="F338" s="37">
        <f>F339+F343+F341</f>
        <v>360</v>
      </c>
      <c r="G338" s="30"/>
      <c r="H338" s="30"/>
      <c r="I338" s="99"/>
      <c r="J338" s="99"/>
      <c r="K338" s="99"/>
      <c r="L338" s="99"/>
    </row>
    <row r="339" spans="1:12" ht="43.5" customHeight="1">
      <c r="A339" s="219" t="s">
        <v>555</v>
      </c>
      <c r="B339" s="107" t="s">
        <v>309</v>
      </c>
      <c r="C339" s="107" t="s">
        <v>954</v>
      </c>
      <c r="D339" s="203" t="s">
        <v>556</v>
      </c>
      <c r="E339" s="203"/>
      <c r="F339" s="37">
        <f>F340</f>
        <v>291.081</v>
      </c>
      <c r="G339" s="30"/>
      <c r="H339" s="30"/>
      <c r="I339" s="99"/>
      <c r="J339" s="99"/>
      <c r="K339" s="99"/>
      <c r="L339" s="99"/>
    </row>
    <row r="340" spans="1:12" ht="16.5" customHeight="1">
      <c r="A340" s="21" t="s">
        <v>282</v>
      </c>
      <c r="B340" s="107" t="s">
        <v>309</v>
      </c>
      <c r="C340" s="107" t="s">
        <v>954</v>
      </c>
      <c r="D340" s="203" t="s">
        <v>556</v>
      </c>
      <c r="E340" s="203" t="s">
        <v>765</v>
      </c>
      <c r="F340" s="37">
        <v>291.081</v>
      </c>
      <c r="G340" s="30"/>
      <c r="H340" s="30"/>
      <c r="I340" s="99"/>
      <c r="J340" s="99"/>
      <c r="K340" s="99"/>
      <c r="L340" s="99"/>
    </row>
    <row r="341" spans="1:12" ht="40.5" customHeight="1" hidden="1">
      <c r="A341" s="520" t="s">
        <v>119</v>
      </c>
      <c r="B341" s="107" t="s">
        <v>309</v>
      </c>
      <c r="C341" s="107" t="s">
        <v>954</v>
      </c>
      <c r="D341" s="203" t="s">
        <v>120</v>
      </c>
      <c r="E341" s="203"/>
      <c r="F341" s="37">
        <f>F342</f>
        <v>0</v>
      </c>
      <c r="G341" s="30"/>
      <c r="H341" s="30"/>
      <c r="I341" s="99"/>
      <c r="J341" s="99"/>
      <c r="K341" s="99"/>
      <c r="L341" s="99"/>
    </row>
    <row r="342" spans="1:12" ht="16.5" customHeight="1" hidden="1">
      <c r="A342" s="21" t="s">
        <v>282</v>
      </c>
      <c r="B342" s="107" t="s">
        <v>309</v>
      </c>
      <c r="C342" s="107" t="s">
        <v>954</v>
      </c>
      <c r="D342" s="203" t="s">
        <v>120</v>
      </c>
      <c r="E342" s="203" t="s">
        <v>765</v>
      </c>
      <c r="F342" s="37"/>
      <c r="G342" s="30"/>
      <c r="H342" s="30"/>
      <c r="I342" s="99"/>
      <c r="J342" s="99"/>
      <c r="K342" s="99"/>
      <c r="L342" s="99"/>
    </row>
    <row r="343" spans="1:12" ht="58.5" customHeight="1">
      <c r="A343" s="473" t="s">
        <v>34</v>
      </c>
      <c r="B343" s="107" t="s">
        <v>309</v>
      </c>
      <c r="C343" s="107" t="s">
        <v>954</v>
      </c>
      <c r="D343" s="203" t="s">
        <v>35</v>
      </c>
      <c r="E343" s="203"/>
      <c r="F343" s="37">
        <f>F344</f>
        <v>68.919</v>
      </c>
      <c r="G343" s="30"/>
      <c r="H343" s="30"/>
      <c r="I343" s="99"/>
      <c r="J343" s="99"/>
      <c r="K343" s="99"/>
      <c r="L343" s="99"/>
    </row>
    <row r="344" spans="1:12" ht="16.5" customHeight="1">
      <c r="A344" s="21" t="s">
        <v>282</v>
      </c>
      <c r="B344" s="107" t="s">
        <v>309</v>
      </c>
      <c r="C344" s="107" t="s">
        <v>954</v>
      </c>
      <c r="D344" s="203" t="s">
        <v>35</v>
      </c>
      <c r="E344" s="203" t="s">
        <v>765</v>
      </c>
      <c r="F344" s="37">
        <v>68.919</v>
      </c>
      <c r="G344" s="30"/>
      <c r="H344" s="30"/>
      <c r="I344" s="99"/>
      <c r="J344" s="99"/>
      <c r="K344" s="99"/>
      <c r="L344" s="99"/>
    </row>
    <row r="345" spans="1:12" ht="40.5" customHeight="1">
      <c r="A345" s="255" t="s">
        <v>602</v>
      </c>
      <c r="B345" s="110" t="s">
        <v>309</v>
      </c>
      <c r="C345" s="110" t="s">
        <v>954</v>
      </c>
      <c r="D345" s="201" t="s">
        <v>632</v>
      </c>
      <c r="E345" s="201"/>
      <c r="F345" s="39">
        <f>F346</f>
        <v>8440.018</v>
      </c>
      <c r="G345" s="30"/>
      <c r="H345" s="30"/>
      <c r="I345" s="99"/>
      <c r="J345" s="99"/>
      <c r="K345" s="99"/>
      <c r="L345" s="99"/>
    </row>
    <row r="346" spans="1:12" ht="45" customHeight="1">
      <c r="A346" s="257" t="s">
        <v>603</v>
      </c>
      <c r="B346" s="107" t="s">
        <v>309</v>
      </c>
      <c r="C346" s="107" t="s">
        <v>954</v>
      </c>
      <c r="D346" s="203" t="s">
        <v>633</v>
      </c>
      <c r="E346" s="203"/>
      <c r="F346" s="37">
        <f>F347</f>
        <v>8440.018</v>
      </c>
      <c r="G346" s="30"/>
      <c r="H346" s="30"/>
      <c r="I346" s="99"/>
      <c r="J346" s="99"/>
      <c r="K346" s="99"/>
      <c r="L346" s="99"/>
    </row>
    <row r="347" spans="1:12" ht="30" customHeight="1">
      <c r="A347" s="259" t="s">
        <v>604</v>
      </c>
      <c r="B347" s="107" t="s">
        <v>309</v>
      </c>
      <c r="C347" s="107" t="s">
        <v>954</v>
      </c>
      <c r="D347" s="203" t="s">
        <v>605</v>
      </c>
      <c r="E347" s="203"/>
      <c r="F347" s="37">
        <f>F348+F350</f>
        <v>8440.018</v>
      </c>
      <c r="G347" s="30"/>
      <c r="H347" s="30"/>
      <c r="I347" s="99"/>
      <c r="J347" s="99"/>
      <c r="K347" s="99"/>
      <c r="L347" s="99"/>
    </row>
    <row r="348" spans="1:12" ht="42.75" customHeight="1">
      <c r="A348" s="507" t="s">
        <v>22</v>
      </c>
      <c r="B348" s="107" t="s">
        <v>309</v>
      </c>
      <c r="C348" s="107" t="s">
        <v>954</v>
      </c>
      <c r="D348" s="203" t="s">
        <v>21</v>
      </c>
      <c r="E348" s="203"/>
      <c r="F348" s="37">
        <f>F349</f>
        <v>5817.587</v>
      </c>
      <c r="G348" s="30"/>
      <c r="H348" s="30"/>
      <c r="I348" s="99"/>
      <c r="J348" s="99"/>
      <c r="K348" s="99"/>
      <c r="L348" s="99"/>
    </row>
    <row r="349" spans="1:12" ht="16.5" customHeight="1">
      <c r="A349" s="21" t="s">
        <v>282</v>
      </c>
      <c r="B349" s="107" t="s">
        <v>309</v>
      </c>
      <c r="C349" s="107" t="s">
        <v>954</v>
      </c>
      <c r="D349" s="203" t="s">
        <v>21</v>
      </c>
      <c r="E349" s="203" t="s">
        <v>765</v>
      </c>
      <c r="F349" s="37">
        <v>5817.587</v>
      </c>
      <c r="G349" s="30"/>
      <c r="H349" s="30"/>
      <c r="I349" s="99"/>
      <c r="J349" s="99"/>
      <c r="K349" s="99"/>
      <c r="L349" s="99"/>
    </row>
    <row r="350" spans="1:12" ht="47.25" customHeight="1">
      <c r="A350" s="507" t="s">
        <v>24</v>
      </c>
      <c r="B350" s="107" t="s">
        <v>309</v>
      </c>
      <c r="C350" s="107" t="s">
        <v>954</v>
      </c>
      <c r="D350" s="203" t="s">
        <v>23</v>
      </c>
      <c r="E350" s="203"/>
      <c r="F350" s="37">
        <f>F351</f>
        <v>2622.431</v>
      </c>
      <c r="G350" s="30"/>
      <c r="H350" s="30"/>
      <c r="I350" s="99"/>
      <c r="J350" s="99"/>
      <c r="K350" s="99"/>
      <c r="L350" s="99"/>
    </row>
    <row r="351" spans="1:12" ht="16.5" customHeight="1">
      <c r="A351" s="21" t="s">
        <v>282</v>
      </c>
      <c r="B351" s="107" t="s">
        <v>309</v>
      </c>
      <c r="C351" s="107" t="s">
        <v>954</v>
      </c>
      <c r="D351" s="203" t="s">
        <v>23</v>
      </c>
      <c r="E351" s="203" t="s">
        <v>765</v>
      </c>
      <c r="F351" s="37">
        <v>2622.431</v>
      </c>
      <c r="G351" s="30"/>
      <c r="H351" s="30"/>
      <c r="I351" s="99"/>
      <c r="J351" s="99"/>
      <c r="K351" s="99"/>
      <c r="L351" s="99"/>
    </row>
    <row r="352" spans="1:12" ht="19.5" customHeight="1">
      <c r="A352" s="147" t="s">
        <v>865</v>
      </c>
      <c r="B352" s="147" t="s">
        <v>309</v>
      </c>
      <c r="C352" s="147" t="s">
        <v>773</v>
      </c>
      <c r="D352" s="202"/>
      <c r="E352" s="202"/>
      <c r="F352" s="52">
        <f>F353</f>
        <v>145.4</v>
      </c>
      <c r="G352" s="28">
        <f>G353</f>
        <v>0</v>
      </c>
      <c r="H352" s="28">
        <f>H353</f>
        <v>0</v>
      </c>
      <c r="I352" s="99"/>
      <c r="J352" s="99"/>
      <c r="K352" s="99"/>
      <c r="L352" s="99"/>
    </row>
    <row r="353" spans="1:12" ht="66" customHeight="1">
      <c r="A353" s="207" t="s">
        <v>531</v>
      </c>
      <c r="B353" s="110" t="s">
        <v>799</v>
      </c>
      <c r="C353" s="110" t="s">
        <v>773</v>
      </c>
      <c r="D353" s="201" t="s">
        <v>565</v>
      </c>
      <c r="E353" s="201"/>
      <c r="F353" s="40">
        <f>F354</f>
        <v>145.4</v>
      </c>
      <c r="G353" s="27"/>
      <c r="H353" s="27"/>
      <c r="I353" s="99"/>
      <c r="J353" s="99"/>
      <c r="K353" s="99"/>
      <c r="L353" s="99"/>
    </row>
    <row r="354" spans="1:12" ht="44.25" customHeight="1">
      <c r="A354" s="219" t="s">
        <v>566</v>
      </c>
      <c r="B354" s="107" t="s">
        <v>309</v>
      </c>
      <c r="C354" s="107" t="s">
        <v>773</v>
      </c>
      <c r="D354" s="203" t="s">
        <v>567</v>
      </c>
      <c r="E354" s="203"/>
      <c r="F354" s="38">
        <f>F355+F358</f>
        <v>145.4</v>
      </c>
      <c r="G354" s="27"/>
      <c r="H354" s="27"/>
      <c r="I354" s="99"/>
      <c r="J354" s="99"/>
      <c r="K354" s="99"/>
      <c r="L354" s="99"/>
    </row>
    <row r="355" spans="1:12" ht="60" customHeight="1">
      <c r="A355" s="220" t="s">
        <v>568</v>
      </c>
      <c r="B355" s="107" t="s">
        <v>309</v>
      </c>
      <c r="C355" s="107" t="s">
        <v>773</v>
      </c>
      <c r="D355" s="203" t="s">
        <v>569</v>
      </c>
      <c r="E355" s="203"/>
      <c r="F355" s="38">
        <f>F356</f>
        <v>100.5</v>
      </c>
      <c r="G355" s="27"/>
      <c r="H355" s="27"/>
      <c r="I355" s="99"/>
      <c r="J355" s="99"/>
      <c r="K355" s="99"/>
      <c r="L355" s="99"/>
    </row>
    <row r="356" spans="1:12" ht="32.25" customHeight="1">
      <c r="A356" s="219" t="s">
        <v>5</v>
      </c>
      <c r="B356" s="107" t="s">
        <v>309</v>
      </c>
      <c r="C356" s="107" t="s">
        <v>773</v>
      </c>
      <c r="D356" s="203" t="s">
        <v>571</v>
      </c>
      <c r="E356" s="203"/>
      <c r="F356" s="38">
        <f>F357</f>
        <v>100.5</v>
      </c>
      <c r="G356" s="27"/>
      <c r="H356" s="27"/>
      <c r="I356" s="99"/>
      <c r="J356" s="99"/>
      <c r="K356" s="99"/>
      <c r="L356" s="99"/>
    </row>
    <row r="357" spans="1:12" ht="18" customHeight="1">
      <c r="A357" s="21" t="s">
        <v>282</v>
      </c>
      <c r="B357" s="107" t="s">
        <v>309</v>
      </c>
      <c r="C357" s="107" t="s">
        <v>773</v>
      </c>
      <c r="D357" s="203" t="s">
        <v>571</v>
      </c>
      <c r="E357" s="203" t="s">
        <v>765</v>
      </c>
      <c r="F357" s="38">
        <v>100.5</v>
      </c>
      <c r="G357" s="27"/>
      <c r="H357" s="27"/>
      <c r="I357" s="99"/>
      <c r="J357" s="99"/>
      <c r="K357" s="99"/>
      <c r="L357" s="99"/>
    </row>
    <row r="358" spans="1:12" ht="54.75">
      <c r="A358" s="220" t="s">
        <v>572</v>
      </c>
      <c r="B358" s="107" t="s">
        <v>309</v>
      </c>
      <c r="C358" s="107" t="s">
        <v>773</v>
      </c>
      <c r="D358" s="203" t="s">
        <v>599</v>
      </c>
      <c r="E358" s="203"/>
      <c r="F358" s="38">
        <f>F359</f>
        <v>44.9</v>
      </c>
      <c r="G358" s="31"/>
      <c r="H358" s="31"/>
      <c r="I358" s="99"/>
      <c r="J358" s="99"/>
      <c r="K358" s="99"/>
      <c r="L358" s="99"/>
    </row>
    <row r="359" spans="1:12" ht="40.5" customHeight="1">
      <c r="A359" s="219" t="s">
        <v>574</v>
      </c>
      <c r="B359" s="107" t="s">
        <v>309</v>
      </c>
      <c r="C359" s="107" t="s">
        <v>773</v>
      </c>
      <c r="D359" s="203" t="s">
        <v>573</v>
      </c>
      <c r="E359" s="203"/>
      <c r="F359" s="38">
        <f>F360</f>
        <v>44.9</v>
      </c>
      <c r="G359" s="31"/>
      <c r="H359" s="31"/>
      <c r="I359" s="99"/>
      <c r="J359" s="99"/>
      <c r="K359" s="99"/>
      <c r="L359" s="99"/>
    </row>
    <row r="360" spans="1:12" ht="17.25" customHeight="1">
      <c r="A360" s="21" t="s">
        <v>282</v>
      </c>
      <c r="B360" s="107" t="s">
        <v>309</v>
      </c>
      <c r="C360" s="107" t="s">
        <v>773</v>
      </c>
      <c r="D360" s="203" t="s">
        <v>573</v>
      </c>
      <c r="E360" s="203" t="s">
        <v>765</v>
      </c>
      <c r="F360" s="38">
        <v>44.9</v>
      </c>
      <c r="G360" s="31"/>
      <c r="H360" s="31"/>
      <c r="I360" s="99"/>
      <c r="J360" s="99"/>
      <c r="K360" s="99"/>
      <c r="L360" s="99"/>
    </row>
    <row r="361" spans="1:12" ht="15">
      <c r="A361" s="110" t="s">
        <v>151</v>
      </c>
      <c r="B361" s="110" t="s">
        <v>777</v>
      </c>
      <c r="C361" s="110"/>
      <c r="D361" s="110"/>
      <c r="E361" s="110"/>
      <c r="F361" s="39">
        <f>F362+F392+F472+F485+F498</f>
        <v>230172.35899999997</v>
      </c>
      <c r="G361" s="30" t="e">
        <f>G362+G392+G485+G498</f>
        <v>#REF!</v>
      </c>
      <c r="H361" s="30" t="e">
        <f>H362+H392+H485+H498</f>
        <v>#REF!</v>
      </c>
      <c r="I361" s="99"/>
      <c r="J361" s="99"/>
      <c r="K361" s="99"/>
      <c r="L361" s="99"/>
    </row>
    <row r="362" spans="1:12" ht="15">
      <c r="A362" s="110" t="s">
        <v>152</v>
      </c>
      <c r="B362" s="110" t="s">
        <v>777</v>
      </c>
      <c r="C362" s="110" t="s">
        <v>953</v>
      </c>
      <c r="D362" s="110"/>
      <c r="E362" s="110"/>
      <c r="F362" s="39">
        <f>F363+F387</f>
        <v>33689.987</v>
      </c>
      <c r="G362" s="30" t="e">
        <f>G363+#REF!</f>
        <v>#REF!</v>
      </c>
      <c r="H362" s="30" t="e">
        <f>H363+#REF!</f>
        <v>#REF!</v>
      </c>
      <c r="I362" s="99"/>
      <c r="J362" s="99"/>
      <c r="K362" s="99"/>
      <c r="L362" s="99"/>
    </row>
    <row r="363" spans="1:12" ht="30" customHeight="1">
      <c r="A363" s="148" t="s">
        <v>1098</v>
      </c>
      <c r="B363" s="147" t="s">
        <v>777</v>
      </c>
      <c r="C363" s="147" t="s">
        <v>953</v>
      </c>
      <c r="D363" s="147" t="s">
        <v>988</v>
      </c>
      <c r="E363" s="147"/>
      <c r="F363" s="52">
        <f>F364</f>
        <v>33638.987</v>
      </c>
      <c r="G363" s="28">
        <f>G364</f>
        <v>22418.729</v>
      </c>
      <c r="H363" s="28">
        <f>H364</f>
        <v>22418.729</v>
      </c>
      <c r="I363" s="99"/>
      <c r="J363" s="99"/>
      <c r="K363" s="99"/>
      <c r="L363" s="99"/>
    </row>
    <row r="364" spans="1:12" ht="27.75">
      <c r="A364" s="187" t="s">
        <v>838</v>
      </c>
      <c r="B364" s="107" t="s">
        <v>777</v>
      </c>
      <c r="C364" s="107" t="s">
        <v>953</v>
      </c>
      <c r="D364" s="153" t="s">
        <v>537</v>
      </c>
      <c r="E364" s="107"/>
      <c r="F364" s="53">
        <f>F370+F377+F384+F380+F367+F382+F365</f>
        <v>33638.987</v>
      </c>
      <c r="G364" s="27">
        <f>G370+G377+G384</f>
        <v>22418.729</v>
      </c>
      <c r="H364" s="27">
        <f>H370+H377+H384</f>
        <v>22418.729</v>
      </c>
      <c r="I364" s="99"/>
      <c r="J364" s="99"/>
      <c r="K364" s="99"/>
      <c r="L364" s="99"/>
    </row>
    <row r="365" spans="1:12" ht="46.5" customHeight="1" hidden="1">
      <c r="A365" s="187" t="s">
        <v>414</v>
      </c>
      <c r="B365" s="153" t="s">
        <v>777</v>
      </c>
      <c r="C365" s="153" t="s">
        <v>953</v>
      </c>
      <c r="D365" s="147" t="s">
        <v>239</v>
      </c>
      <c r="E365" s="153"/>
      <c r="F365" s="53">
        <f>F366</f>
        <v>0</v>
      </c>
      <c r="G365" s="27"/>
      <c r="H365" s="27"/>
      <c r="I365" s="99"/>
      <c r="J365" s="99"/>
      <c r="K365" s="99"/>
      <c r="L365" s="99"/>
    </row>
    <row r="366" spans="1:12" ht="15" hidden="1">
      <c r="A366" s="169" t="s">
        <v>929</v>
      </c>
      <c r="B366" s="107" t="s">
        <v>777</v>
      </c>
      <c r="C366" s="107" t="s">
        <v>953</v>
      </c>
      <c r="D366" s="107" t="s">
        <v>236</v>
      </c>
      <c r="E366" s="107" t="s">
        <v>757</v>
      </c>
      <c r="F366" s="37"/>
      <c r="G366" s="27"/>
      <c r="H366" s="27"/>
      <c r="I366" s="99"/>
      <c r="J366" s="99"/>
      <c r="K366" s="99"/>
      <c r="L366" s="99"/>
    </row>
    <row r="367" spans="1:12" ht="96" customHeight="1" hidden="1">
      <c r="A367" s="216" t="s">
        <v>1005</v>
      </c>
      <c r="B367" s="107" t="s">
        <v>777</v>
      </c>
      <c r="C367" s="107" t="s">
        <v>953</v>
      </c>
      <c r="D367" s="107" t="s">
        <v>236</v>
      </c>
      <c r="E367" s="107"/>
      <c r="F367" s="37">
        <f>F368</f>
        <v>0</v>
      </c>
      <c r="G367" s="27"/>
      <c r="H367" s="27"/>
      <c r="I367" s="99"/>
      <c r="J367" s="99"/>
      <c r="K367" s="99"/>
      <c r="L367" s="99"/>
    </row>
    <row r="368" spans="1:12" ht="27" hidden="1">
      <c r="A368" s="231" t="s">
        <v>575</v>
      </c>
      <c r="B368" s="107" t="s">
        <v>777</v>
      </c>
      <c r="C368" s="107" t="s">
        <v>953</v>
      </c>
      <c r="D368" s="107" t="s">
        <v>236</v>
      </c>
      <c r="E368" s="107" t="s">
        <v>763</v>
      </c>
      <c r="F368" s="37"/>
      <c r="G368" s="27"/>
      <c r="H368" s="27"/>
      <c r="I368" s="99"/>
      <c r="J368" s="99"/>
      <c r="K368" s="99"/>
      <c r="L368" s="99"/>
    </row>
    <row r="369" spans="1:12" ht="27.75">
      <c r="A369" s="508" t="s">
        <v>238</v>
      </c>
      <c r="B369" s="107" t="s">
        <v>777</v>
      </c>
      <c r="C369" s="107" t="s">
        <v>953</v>
      </c>
      <c r="D369" s="107" t="s">
        <v>239</v>
      </c>
      <c r="E369" s="107"/>
      <c r="F369" s="37">
        <f>F370+F382+F384</f>
        <v>33638.987</v>
      </c>
      <c r="G369" s="27"/>
      <c r="H369" s="27"/>
      <c r="I369" s="99"/>
      <c r="J369" s="99"/>
      <c r="K369" s="99"/>
      <c r="L369" s="99"/>
    </row>
    <row r="370" spans="1:12" ht="28.5" customHeight="1">
      <c r="A370" s="107" t="s">
        <v>880</v>
      </c>
      <c r="B370" s="107" t="s">
        <v>777</v>
      </c>
      <c r="C370" s="107" t="s">
        <v>953</v>
      </c>
      <c r="D370" s="107" t="s">
        <v>236</v>
      </c>
      <c r="E370" s="107"/>
      <c r="F370" s="37">
        <f>F371+F372+F374+F373</f>
        <v>17660.89</v>
      </c>
      <c r="G370" s="55">
        <f>G371+G372+G374+G373</f>
        <v>14156</v>
      </c>
      <c r="H370" s="55">
        <f>H371+H372+H374+H373</f>
        <v>14156</v>
      </c>
      <c r="I370" s="99"/>
      <c r="J370" s="99"/>
      <c r="K370" s="99"/>
      <c r="L370" s="99"/>
    </row>
    <row r="371" spans="1:12" ht="67.5">
      <c r="A371" s="107" t="s">
        <v>939</v>
      </c>
      <c r="B371" s="107" t="s">
        <v>777</v>
      </c>
      <c r="C371" s="107" t="s">
        <v>953</v>
      </c>
      <c r="D371" s="107" t="s">
        <v>236</v>
      </c>
      <c r="E371" s="107" t="s">
        <v>163</v>
      </c>
      <c r="F371" s="37">
        <v>6252</v>
      </c>
      <c r="G371" s="27">
        <v>3621</v>
      </c>
      <c r="H371" s="27">
        <v>3621</v>
      </c>
      <c r="I371" s="99"/>
      <c r="J371" s="99"/>
      <c r="K371" s="99"/>
      <c r="L371" s="99"/>
    </row>
    <row r="372" spans="1:18" ht="27.75">
      <c r="A372" s="232" t="s">
        <v>575</v>
      </c>
      <c r="B372" s="107" t="s">
        <v>777</v>
      </c>
      <c r="C372" s="107" t="s">
        <v>953</v>
      </c>
      <c r="D372" s="107" t="s">
        <v>236</v>
      </c>
      <c r="E372" s="107" t="s">
        <v>763</v>
      </c>
      <c r="F372" s="490">
        <v>8349.39</v>
      </c>
      <c r="G372" s="27">
        <v>8750</v>
      </c>
      <c r="H372" s="27">
        <v>8750</v>
      </c>
      <c r="I372" s="99"/>
      <c r="J372" s="99"/>
      <c r="K372" s="99"/>
      <c r="L372" s="99"/>
      <c r="R372" s="16"/>
    </row>
    <row r="373" spans="1:12" ht="15" hidden="1">
      <c r="A373" s="107" t="s">
        <v>929</v>
      </c>
      <c r="B373" s="107" t="s">
        <v>777</v>
      </c>
      <c r="C373" s="107" t="s">
        <v>953</v>
      </c>
      <c r="D373" s="107" t="s">
        <v>236</v>
      </c>
      <c r="E373" s="107" t="s">
        <v>757</v>
      </c>
      <c r="F373" s="37"/>
      <c r="G373" s="27"/>
      <c r="H373" s="27"/>
      <c r="I373" s="99"/>
      <c r="J373" s="99"/>
      <c r="K373" s="99"/>
      <c r="L373" s="99"/>
    </row>
    <row r="374" spans="1:12" ht="14.25" customHeight="1">
      <c r="A374" s="21" t="s">
        <v>161</v>
      </c>
      <c r="B374" s="107" t="s">
        <v>777</v>
      </c>
      <c r="C374" s="107" t="s">
        <v>953</v>
      </c>
      <c r="D374" s="107" t="s">
        <v>236</v>
      </c>
      <c r="E374" s="107" t="s">
        <v>162</v>
      </c>
      <c r="F374" s="37">
        <v>3059.5</v>
      </c>
      <c r="G374" s="27">
        <v>1785</v>
      </c>
      <c r="H374" s="27">
        <v>1785</v>
      </c>
      <c r="I374" s="99"/>
      <c r="J374" s="99"/>
      <c r="K374" s="99"/>
      <c r="L374" s="99"/>
    </row>
    <row r="375" spans="1:12" ht="0.75" customHeight="1" hidden="1">
      <c r="A375" s="148" t="s">
        <v>592</v>
      </c>
      <c r="B375" s="147" t="s">
        <v>777</v>
      </c>
      <c r="C375" s="147" t="s">
        <v>953</v>
      </c>
      <c r="D375" s="147" t="s">
        <v>499</v>
      </c>
      <c r="E375" s="147"/>
      <c r="F375" s="52">
        <f>F377</f>
        <v>0</v>
      </c>
      <c r="G375" s="28">
        <f>G377</f>
        <v>0</v>
      </c>
      <c r="H375" s="28">
        <f>H377</f>
        <v>0</v>
      </c>
      <c r="I375" s="99"/>
      <c r="J375" s="99"/>
      <c r="K375" s="99"/>
      <c r="L375" s="99"/>
    </row>
    <row r="376" spans="1:12" ht="0.75" customHeight="1" hidden="1">
      <c r="A376" s="148"/>
      <c r="B376" s="147"/>
      <c r="C376" s="147"/>
      <c r="D376" s="147"/>
      <c r="E376" s="147"/>
      <c r="F376" s="52"/>
      <c r="G376" s="28"/>
      <c r="H376" s="28"/>
      <c r="I376" s="99"/>
      <c r="J376" s="99"/>
      <c r="K376" s="99"/>
      <c r="L376" s="99"/>
    </row>
    <row r="377" spans="1:12" ht="90" customHeight="1" hidden="1">
      <c r="A377" s="250" t="s">
        <v>823</v>
      </c>
      <c r="B377" s="153" t="s">
        <v>777</v>
      </c>
      <c r="C377" s="153" t="s">
        <v>953</v>
      </c>
      <c r="D377" s="153" t="s">
        <v>825</v>
      </c>
      <c r="E377" s="153"/>
      <c r="F377" s="104">
        <f>F379+F378</f>
        <v>0</v>
      </c>
      <c r="G377" s="56">
        <f>G379+G378</f>
        <v>0</v>
      </c>
      <c r="H377" s="56">
        <f>H379+H378</f>
        <v>0</v>
      </c>
      <c r="I377" s="99"/>
      <c r="J377" s="99"/>
      <c r="K377" s="99"/>
      <c r="L377" s="99"/>
    </row>
    <row r="378" spans="1:12" ht="27" hidden="1">
      <c r="A378" s="107" t="s">
        <v>940</v>
      </c>
      <c r="B378" s="107" t="s">
        <v>777</v>
      </c>
      <c r="C378" s="107" t="s">
        <v>953</v>
      </c>
      <c r="D378" s="153" t="s">
        <v>825</v>
      </c>
      <c r="E378" s="107" t="s">
        <v>763</v>
      </c>
      <c r="F378" s="38"/>
      <c r="G378" s="31"/>
      <c r="H378" s="31"/>
      <c r="I378" s="99"/>
      <c r="J378" s="99"/>
      <c r="K378" s="99"/>
      <c r="L378" s="99"/>
    </row>
    <row r="379" spans="1:12" ht="27" hidden="1">
      <c r="A379" s="231" t="s">
        <v>575</v>
      </c>
      <c r="B379" s="107" t="s">
        <v>777</v>
      </c>
      <c r="C379" s="107" t="s">
        <v>953</v>
      </c>
      <c r="D379" s="153" t="s">
        <v>825</v>
      </c>
      <c r="E379" s="107" t="s">
        <v>763</v>
      </c>
      <c r="F379" s="38"/>
      <c r="G379" s="31"/>
      <c r="H379" s="31"/>
      <c r="I379" s="99"/>
      <c r="J379" s="99"/>
      <c r="K379" s="99"/>
      <c r="L379" s="99"/>
    </row>
    <row r="380" spans="1:12" ht="40.5" hidden="1">
      <c r="A380" s="153" t="s">
        <v>171</v>
      </c>
      <c r="B380" s="107" t="s">
        <v>777</v>
      </c>
      <c r="C380" s="107" t="s">
        <v>953</v>
      </c>
      <c r="D380" s="107" t="s">
        <v>184</v>
      </c>
      <c r="E380" s="107"/>
      <c r="F380" s="38">
        <f>F381</f>
        <v>0</v>
      </c>
      <c r="G380" s="95"/>
      <c r="H380" s="95"/>
      <c r="I380" s="99"/>
      <c r="J380" s="99"/>
      <c r="K380" s="99"/>
      <c r="L380" s="99"/>
    </row>
    <row r="381" spans="1:12" ht="27" hidden="1">
      <c r="A381" s="231" t="s">
        <v>575</v>
      </c>
      <c r="B381" s="107" t="s">
        <v>777</v>
      </c>
      <c r="C381" s="107" t="s">
        <v>953</v>
      </c>
      <c r="D381" s="107" t="s">
        <v>184</v>
      </c>
      <c r="E381" s="107" t="s">
        <v>763</v>
      </c>
      <c r="F381" s="38"/>
      <c r="G381" s="95"/>
      <c r="H381" s="95"/>
      <c r="I381" s="99"/>
      <c r="J381" s="99"/>
      <c r="K381" s="99"/>
      <c r="L381" s="99"/>
    </row>
    <row r="382" spans="1:12" ht="42.75">
      <c r="A382" s="509" t="s">
        <v>611</v>
      </c>
      <c r="B382" s="439" t="s">
        <v>777</v>
      </c>
      <c r="C382" s="439" t="s">
        <v>953</v>
      </c>
      <c r="D382" s="439" t="s">
        <v>1034</v>
      </c>
      <c r="E382" s="439"/>
      <c r="F382" s="440">
        <f>F383</f>
        <v>500</v>
      </c>
      <c r="G382" s="95"/>
      <c r="H382" s="95"/>
      <c r="I382" s="99"/>
      <c r="J382" s="99"/>
      <c r="K382" s="99"/>
      <c r="L382" s="99"/>
    </row>
    <row r="383" spans="1:12" ht="27">
      <c r="A383" s="439" t="s">
        <v>662</v>
      </c>
      <c r="B383" s="439" t="s">
        <v>777</v>
      </c>
      <c r="C383" s="439" t="s">
        <v>953</v>
      </c>
      <c r="D383" s="439" t="s">
        <v>1034</v>
      </c>
      <c r="E383" s="439" t="s">
        <v>757</v>
      </c>
      <c r="F383" s="440">
        <v>500</v>
      </c>
      <c r="G383" s="95"/>
      <c r="H383" s="95"/>
      <c r="I383" s="99"/>
      <c r="J383" s="99"/>
      <c r="K383" s="99"/>
      <c r="L383" s="99"/>
    </row>
    <row r="384" spans="1:12" ht="114" customHeight="1">
      <c r="A384" s="214" t="s">
        <v>168</v>
      </c>
      <c r="B384" s="107" t="s">
        <v>777</v>
      </c>
      <c r="C384" s="107" t="s">
        <v>953</v>
      </c>
      <c r="D384" s="223" t="s">
        <v>243</v>
      </c>
      <c r="E384" s="107"/>
      <c r="F384" s="37">
        <f>F385+F386</f>
        <v>15478.097</v>
      </c>
      <c r="G384" s="96">
        <f>G385+G386</f>
        <v>8262.729000000001</v>
      </c>
      <c r="H384" s="96">
        <f>H385+H386</f>
        <v>8262.729000000001</v>
      </c>
      <c r="I384" s="99"/>
      <c r="J384" s="99"/>
      <c r="K384" s="99"/>
      <c r="L384" s="99"/>
    </row>
    <row r="385" spans="1:12" ht="67.5">
      <c r="A385" s="107" t="s">
        <v>939</v>
      </c>
      <c r="B385" s="107" t="s">
        <v>777</v>
      </c>
      <c r="C385" s="107" t="s">
        <v>953</v>
      </c>
      <c r="D385" s="223" t="s">
        <v>243</v>
      </c>
      <c r="E385" s="107" t="s">
        <v>163</v>
      </c>
      <c r="F385" s="38">
        <v>15390.189</v>
      </c>
      <c r="G385" s="31">
        <v>8177.091</v>
      </c>
      <c r="H385" s="31">
        <v>8177.091</v>
      </c>
      <c r="I385" s="99"/>
      <c r="J385" s="99"/>
      <c r="K385" s="99"/>
      <c r="L385" s="99"/>
    </row>
    <row r="386" spans="1:12" ht="33" customHeight="1">
      <c r="A386" s="231" t="s">
        <v>575</v>
      </c>
      <c r="B386" s="107" t="s">
        <v>777</v>
      </c>
      <c r="C386" s="107" t="s">
        <v>953</v>
      </c>
      <c r="D386" s="159" t="s">
        <v>243</v>
      </c>
      <c r="E386" s="107" t="s">
        <v>763</v>
      </c>
      <c r="F386" s="38">
        <v>87.908</v>
      </c>
      <c r="G386" s="95">
        <v>85.638</v>
      </c>
      <c r="H386" s="95">
        <v>85.638</v>
      </c>
      <c r="I386" s="99"/>
      <c r="J386" s="99"/>
      <c r="K386" s="99"/>
      <c r="L386" s="99"/>
    </row>
    <row r="387" spans="1:12" ht="57">
      <c r="A387" s="191" t="s">
        <v>612</v>
      </c>
      <c r="B387" s="147" t="s">
        <v>777</v>
      </c>
      <c r="C387" s="147" t="s">
        <v>953</v>
      </c>
      <c r="D387" s="147" t="s">
        <v>915</v>
      </c>
      <c r="E387" s="147"/>
      <c r="F387" s="52">
        <f>F388</f>
        <v>51</v>
      </c>
      <c r="G387" s="31"/>
      <c r="H387" s="31"/>
      <c r="I387" s="99"/>
      <c r="J387" s="99"/>
      <c r="K387" s="99"/>
      <c r="L387" s="99"/>
    </row>
    <row r="388" spans="1:12" ht="31.5" customHeight="1">
      <c r="A388" s="225" t="s">
        <v>839</v>
      </c>
      <c r="B388" s="107" t="s">
        <v>777</v>
      </c>
      <c r="C388" s="107" t="s">
        <v>953</v>
      </c>
      <c r="D388" s="107" t="s">
        <v>916</v>
      </c>
      <c r="E388" s="107"/>
      <c r="F388" s="37">
        <f>F389</f>
        <v>51</v>
      </c>
      <c r="G388" s="31"/>
      <c r="H388" s="31"/>
      <c r="I388" s="99"/>
      <c r="J388" s="99"/>
      <c r="K388" s="99"/>
      <c r="L388" s="99"/>
    </row>
    <row r="389" spans="1:12" ht="41.25">
      <c r="A389" s="224" t="s">
        <v>917</v>
      </c>
      <c r="B389" s="107" t="s">
        <v>491</v>
      </c>
      <c r="C389" s="107" t="s">
        <v>953</v>
      </c>
      <c r="D389" s="107" t="s">
        <v>918</v>
      </c>
      <c r="E389" s="107"/>
      <c r="F389" s="37">
        <f>F390</f>
        <v>51</v>
      </c>
      <c r="G389" s="31"/>
      <c r="H389" s="31"/>
      <c r="I389" s="99"/>
      <c r="J389" s="99"/>
      <c r="K389" s="99"/>
      <c r="L389" s="99"/>
    </row>
    <row r="390" spans="1:12" ht="15">
      <c r="A390" s="107" t="s">
        <v>490</v>
      </c>
      <c r="B390" s="107" t="s">
        <v>491</v>
      </c>
      <c r="C390" s="107" t="s">
        <v>953</v>
      </c>
      <c r="D390" s="107" t="s">
        <v>919</v>
      </c>
      <c r="E390" s="107"/>
      <c r="F390" s="37">
        <f>F391</f>
        <v>51</v>
      </c>
      <c r="G390" s="31"/>
      <c r="H390" s="31"/>
      <c r="I390" s="99"/>
      <c r="J390" s="99"/>
      <c r="K390" s="99"/>
      <c r="L390" s="99"/>
    </row>
    <row r="391" spans="1:12" ht="27">
      <c r="A391" s="107" t="s">
        <v>940</v>
      </c>
      <c r="B391" s="107" t="s">
        <v>777</v>
      </c>
      <c r="C391" s="107" t="s">
        <v>953</v>
      </c>
      <c r="D391" s="107" t="s">
        <v>919</v>
      </c>
      <c r="E391" s="107" t="s">
        <v>763</v>
      </c>
      <c r="F391" s="38">
        <v>51</v>
      </c>
      <c r="G391" s="31"/>
      <c r="H391" s="31"/>
      <c r="I391" s="99"/>
      <c r="J391" s="99"/>
      <c r="K391" s="99"/>
      <c r="L391" s="99"/>
    </row>
    <row r="392" spans="1:12" ht="15">
      <c r="A392" s="110" t="s">
        <v>153</v>
      </c>
      <c r="B392" s="110" t="s">
        <v>777</v>
      </c>
      <c r="C392" s="110" t="s">
        <v>954</v>
      </c>
      <c r="D392" s="110"/>
      <c r="E392" s="110"/>
      <c r="F392" s="39">
        <f>F393+F432+F444+F458+F463+F467+F440+F453+F448</f>
        <v>180860.14599999998</v>
      </c>
      <c r="G392" s="30" t="e">
        <f>G393+G432+G444+G458+G463+G467+G440</f>
        <v>#REF!</v>
      </c>
      <c r="H392" s="30" t="e">
        <f>H393+H432+H444+H458+H463+H467+H440</f>
        <v>#REF!</v>
      </c>
      <c r="I392" s="171"/>
      <c r="J392" s="99"/>
      <c r="K392" s="99"/>
      <c r="L392" s="99"/>
    </row>
    <row r="393" spans="1:12" ht="46.5" customHeight="1">
      <c r="A393" s="148" t="s">
        <v>672</v>
      </c>
      <c r="B393" s="147" t="s">
        <v>777</v>
      </c>
      <c r="C393" s="147" t="s">
        <v>954</v>
      </c>
      <c r="D393" s="147" t="s">
        <v>988</v>
      </c>
      <c r="E393" s="147"/>
      <c r="F393" s="52">
        <f>F394</f>
        <v>178887.74599999998</v>
      </c>
      <c r="G393" s="28" t="e">
        <f>G394+#REF!</f>
        <v>#REF!</v>
      </c>
      <c r="H393" s="28" t="e">
        <f>H394+#REF!</f>
        <v>#REF!</v>
      </c>
      <c r="I393" s="99"/>
      <c r="J393" s="99"/>
      <c r="K393" s="99"/>
      <c r="L393" s="99"/>
    </row>
    <row r="394" spans="1:12" ht="28.5">
      <c r="A394" s="148" t="s">
        <v>840</v>
      </c>
      <c r="B394" s="147" t="s">
        <v>777</v>
      </c>
      <c r="C394" s="147" t="s">
        <v>954</v>
      </c>
      <c r="D394" s="147" t="s">
        <v>537</v>
      </c>
      <c r="E394" s="147"/>
      <c r="F394" s="52">
        <f>F395+F414+F423</f>
        <v>178887.74599999998</v>
      </c>
      <c r="G394" s="27">
        <f>G396+G401+G417+G419+G421+G424+G426+G428+G399</f>
        <v>177589.55099999998</v>
      </c>
      <c r="H394" s="27">
        <f>H396+H401+H417+H419+H421+H424+H426+H428+H399</f>
        <v>142514.902</v>
      </c>
      <c r="I394" s="99"/>
      <c r="J394" s="99"/>
      <c r="K394" s="99"/>
      <c r="L394" s="99"/>
    </row>
    <row r="395" spans="1:12" ht="27.75">
      <c r="A395" s="224" t="s">
        <v>238</v>
      </c>
      <c r="B395" s="147" t="s">
        <v>777</v>
      </c>
      <c r="C395" s="147" t="s">
        <v>954</v>
      </c>
      <c r="D395" s="147" t="s">
        <v>239</v>
      </c>
      <c r="E395" s="147"/>
      <c r="F395" s="52">
        <f>F396+F399+F401+F410+F412</f>
        <v>176123.119</v>
      </c>
      <c r="G395" s="27"/>
      <c r="H395" s="27"/>
      <c r="I395" s="99"/>
      <c r="J395" s="99"/>
      <c r="K395" s="99"/>
      <c r="L395" s="99"/>
    </row>
    <row r="396" spans="1:12" ht="111.75" customHeight="1">
      <c r="A396" s="251" t="s">
        <v>169</v>
      </c>
      <c r="B396" s="110" t="s">
        <v>777</v>
      </c>
      <c r="C396" s="110" t="s">
        <v>954</v>
      </c>
      <c r="D396" s="110" t="s">
        <v>242</v>
      </c>
      <c r="E396" s="110"/>
      <c r="F396" s="39">
        <f>F397+F398</f>
        <v>157775.016</v>
      </c>
      <c r="G396" s="55">
        <f>G397+G398</f>
        <v>151710.91799999998</v>
      </c>
      <c r="H396" s="55">
        <f>H397+H398</f>
        <v>118179.01</v>
      </c>
      <c r="I396" s="99"/>
      <c r="J396" s="99"/>
      <c r="K396" s="99"/>
      <c r="L396" s="97"/>
    </row>
    <row r="397" spans="1:12" ht="67.5">
      <c r="A397" s="107" t="s">
        <v>939</v>
      </c>
      <c r="B397" s="107" t="s">
        <v>777</v>
      </c>
      <c r="C397" s="107" t="s">
        <v>954</v>
      </c>
      <c r="D397" s="107" t="s">
        <v>242</v>
      </c>
      <c r="E397" s="107" t="s">
        <v>163</v>
      </c>
      <c r="F397" s="37">
        <v>150793.157</v>
      </c>
      <c r="G397" s="27">
        <v>145003.607</v>
      </c>
      <c r="H397" s="27">
        <v>116969.01</v>
      </c>
      <c r="I397" s="99"/>
      <c r="J397" s="99"/>
      <c r="K397" s="99"/>
      <c r="L397" s="99"/>
    </row>
    <row r="398" spans="1:12" ht="27">
      <c r="A398" s="231" t="s">
        <v>575</v>
      </c>
      <c r="B398" s="107" t="s">
        <v>777</v>
      </c>
      <c r="C398" s="107" t="s">
        <v>954</v>
      </c>
      <c r="D398" s="107" t="s">
        <v>242</v>
      </c>
      <c r="E398" s="107" t="s">
        <v>763</v>
      </c>
      <c r="F398" s="37">
        <v>6981.859</v>
      </c>
      <c r="G398" s="27">
        <v>6707.311</v>
      </c>
      <c r="H398" s="27">
        <v>1210</v>
      </c>
      <c r="I398" s="99"/>
      <c r="J398" s="99"/>
      <c r="K398" s="99"/>
      <c r="L398" s="99"/>
    </row>
    <row r="399" spans="1:12" ht="29.25" customHeight="1">
      <c r="A399" s="147" t="s">
        <v>310</v>
      </c>
      <c r="B399" s="147" t="s">
        <v>777</v>
      </c>
      <c r="C399" s="147" t="s">
        <v>954</v>
      </c>
      <c r="D399" s="147" t="s">
        <v>244</v>
      </c>
      <c r="E399" s="147"/>
      <c r="F399" s="52">
        <f>F400</f>
        <v>1177.303</v>
      </c>
      <c r="G399" s="55">
        <f>G400</f>
        <v>1159.831</v>
      </c>
      <c r="H399" s="55">
        <f>H400</f>
        <v>1159.831</v>
      </c>
      <c r="I399" s="99"/>
      <c r="J399" s="99"/>
      <c r="K399" s="99"/>
      <c r="L399" s="99"/>
    </row>
    <row r="400" spans="1:12" ht="67.5">
      <c r="A400" s="107" t="s">
        <v>939</v>
      </c>
      <c r="B400" s="107" t="s">
        <v>777</v>
      </c>
      <c r="C400" s="107" t="s">
        <v>954</v>
      </c>
      <c r="D400" s="107" t="s">
        <v>244</v>
      </c>
      <c r="E400" s="107" t="s">
        <v>163</v>
      </c>
      <c r="F400" s="37">
        <v>1177.303</v>
      </c>
      <c r="G400" s="27">
        <v>1159.831</v>
      </c>
      <c r="H400" s="27">
        <v>1159.831</v>
      </c>
      <c r="I400" s="99"/>
      <c r="J400" s="99"/>
      <c r="K400" s="99"/>
      <c r="L400" s="99"/>
    </row>
    <row r="401" spans="1:12" ht="28.5">
      <c r="A401" s="147" t="s">
        <v>880</v>
      </c>
      <c r="B401" s="110" t="s">
        <v>777</v>
      </c>
      <c r="C401" s="110" t="s">
        <v>954</v>
      </c>
      <c r="D401" s="110" t="s">
        <v>236</v>
      </c>
      <c r="E401" s="110"/>
      <c r="F401" s="39">
        <f>F402+F403+F404</f>
        <v>15570.4</v>
      </c>
      <c r="G401" s="27">
        <f>G402+G403+G404</f>
        <v>22732.802</v>
      </c>
      <c r="H401" s="27">
        <f>H402+H403+H404</f>
        <v>21190.061</v>
      </c>
      <c r="I401" s="99"/>
      <c r="J401" s="99"/>
      <c r="K401" s="99"/>
      <c r="L401" s="99"/>
    </row>
    <row r="402" spans="1:12" ht="67.5">
      <c r="A402" s="107" t="s">
        <v>939</v>
      </c>
      <c r="B402" s="107" t="s">
        <v>777</v>
      </c>
      <c r="C402" s="107" t="s">
        <v>954</v>
      </c>
      <c r="D402" s="107" t="s">
        <v>236</v>
      </c>
      <c r="E402" s="107" t="s">
        <v>163</v>
      </c>
      <c r="F402" s="37">
        <v>48</v>
      </c>
      <c r="G402" s="27">
        <v>76</v>
      </c>
      <c r="H402" s="27">
        <v>76</v>
      </c>
      <c r="I402" s="99"/>
      <c r="J402" s="99"/>
      <c r="K402" s="99"/>
      <c r="L402" s="99"/>
    </row>
    <row r="403" spans="1:18" ht="27.75">
      <c r="A403" s="232" t="s">
        <v>575</v>
      </c>
      <c r="B403" s="107" t="s">
        <v>777</v>
      </c>
      <c r="C403" s="107" t="s">
        <v>954</v>
      </c>
      <c r="D403" s="107" t="s">
        <v>236</v>
      </c>
      <c r="E403" s="107" t="s">
        <v>763</v>
      </c>
      <c r="F403" s="490">
        <v>13970.4</v>
      </c>
      <c r="G403" s="27">
        <v>21056.802</v>
      </c>
      <c r="H403" s="27">
        <v>19504.061</v>
      </c>
      <c r="I403" s="99"/>
      <c r="J403" s="99"/>
      <c r="K403" s="99"/>
      <c r="L403" s="99"/>
      <c r="R403" s="16"/>
    </row>
    <row r="404" spans="1:12" ht="15">
      <c r="A404" s="21" t="s">
        <v>161</v>
      </c>
      <c r="B404" s="107" t="s">
        <v>777</v>
      </c>
      <c r="C404" s="107" t="s">
        <v>954</v>
      </c>
      <c r="D404" s="107" t="s">
        <v>236</v>
      </c>
      <c r="E404" s="107" t="s">
        <v>162</v>
      </c>
      <c r="F404" s="37">
        <v>1552</v>
      </c>
      <c r="G404" s="27">
        <v>1600</v>
      </c>
      <c r="H404" s="27">
        <v>1610</v>
      </c>
      <c r="I404" s="99"/>
      <c r="J404" s="99"/>
      <c r="K404" s="99"/>
      <c r="L404" s="99"/>
    </row>
    <row r="405" spans="1:12" ht="62.25" customHeight="1" hidden="1">
      <c r="A405" s="148" t="s">
        <v>1098</v>
      </c>
      <c r="B405" s="147" t="s">
        <v>777</v>
      </c>
      <c r="C405" s="147" t="s">
        <v>954</v>
      </c>
      <c r="D405" s="147" t="s">
        <v>498</v>
      </c>
      <c r="E405" s="147"/>
      <c r="F405" s="52">
        <f>F406+F417+F419+F422+F425</f>
        <v>2414.825</v>
      </c>
      <c r="G405" s="28">
        <f>G406+G417+G419+G422+G425</f>
        <v>1986</v>
      </c>
      <c r="H405" s="28">
        <f>H406+H417+H419+H422+H425</f>
        <v>1986</v>
      </c>
      <c r="I405" s="99"/>
      <c r="J405" s="99"/>
      <c r="K405" s="99"/>
      <c r="L405" s="99"/>
    </row>
    <row r="406" spans="1:12" ht="27" hidden="1">
      <c r="A406" s="153" t="s">
        <v>880</v>
      </c>
      <c r="B406" s="107" t="s">
        <v>777</v>
      </c>
      <c r="C406" s="107" t="s">
        <v>954</v>
      </c>
      <c r="D406" s="107" t="s">
        <v>333</v>
      </c>
      <c r="E406" s="107"/>
      <c r="F406" s="37">
        <f>F407+F408+F409</f>
        <v>0</v>
      </c>
      <c r="G406" s="27">
        <f>G407+G408+G409</f>
        <v>0</v>
      </c>
      <c r="H406" s="27">
        <f>H407+H408+H409</f>
        <v>0</v>
      </c>
      <c r="I406" s="99"/>
      <c r="J406" s="99"/>
      <c r="K406" s="99"/>
      <c r="L406" s="99"/>
    </row>
    <row r="407" spans="1:12" ht="40.5" hidden="1">
      <c r="A407" s="107" t="s">
        <v>866</v>
      </c>
      <c r="B407" s="107" t="s">
        <v>777</v>
      </c>
      <c r="C407" s="107" t="s">
        <v>954</v>
      </c>
      <c r="D407" s="107" t="s">
        <v>333</v>
      </c>
      <c r="E407" s="107" t="s">
        <v>163</v>
      </c>
      <c r="F407" s="38"/>
      <c r="G407" s="31"/>
      <c r="H407" s="31"/>
      <c r="I407" s="99"/>
      <c r="J407" s="99"/>
      <c r="K407" s="99"/>
      <c r="L407" s="99"/>
    </row>
    <row r="408" spans="1:12" ht="15" hidden="1">
      <c r="A408" s="193" t="s">
        <v>762</v>
      </c>
      <c r="B408" s="107" t="s">
        <v>777</v>
      </c>
      <c r="C408" s="107" t="s">
        <v>954</v>
      </c>
      <c r="D408" s="107" t="s">
        <v>333</v>
      </c>
      <c r="E408" s="107" t="s">
        <v>763</v>
      </c>
      <c r="F408" s="38"/>
      <c r="G408" s="31"/>
      <c r="H408" s="31"/>
      <c r="I408" s="99"/>
      <c r="J408" s="99"/>
      <c r="K408" s="99"/>
      <c r="L408" s="99"/>
    </row>
    <row r="409" spans="1:12" ht="15" hidden="1">
      <c r="A409" s="21" t="s">
        <v>161</v>
      </c>
      <c r="B409" s="107" t="s">
        <v>777</v>
      </c>
      <c r="C409" s="107" t="s">
        <v>954</v>
      </c>
      <c r="D409" s="107" t="s">
        <v>333</v>
      </c>
      <c r="E409" s="107" t="s">
        <v>162</v>
      </c>
      <c r="F409" s="38"/>
      <c r="G409" s="31"/>
      <c r="H409" s="31"/>
      <c r="I409" s="99"/>
      <c r="J409" s="99"/>
      <c r="K409" s="99"/>
      <c r="L409" s="99"/>
    </row>
    <row r="410" spans="1:12" ht="42.75">
      <c r="A410" s="510" t="s">
        <v>1035</v>
      </c>
      <c r="B410" s="107" t="s">
        <v>777</v>
      </c>
      <c r="C410" s="107" t="s">
        <v>954</v>
      </c>
      <c r="D410" s="107" t="s">
        <v>1034</v>
      </c>
      <c r="E410" s="107"/>
      <c r="F410" s="38">
        <f>F411</f>
        <v>1008</v>
      </c>
      <c r="G410" s="31"/>
      <c r="H410" s="31"/>
      <c r="I410" s="99"/>
      <c r="J410" s="99"/>
      <c r="K410" s="99"/>
      <c r="L410" s="99"/>
    </row>
    <row r="411" spans="1:18" ht="27">
      <c r="A411" s="107" t="s">
        <v>662</v>
      </c>
      <c r="B411" s="107" t="s">
        <v>777</v>
      </c>
      <c r="C411" s="107" t="s">
        <v>946</v>
      </c>
      <c r="D411" s="107" t="s">
        <v>1034</v>
      </c>
      <c r="E411" s="107" t="s">
        <v>757</v>
      </c>
      <c r="F411" s="491">
        <v>1008</v>
      </c>
      <c r="G411" s="31"/>
      <c r="H411" s="31"/>
      <c r="I411" s="99"/>
      <c r="J411" s="99"/>
      <c r="K411" s="99"/>
      <c r="L411" s="99"/>
      <c r="R411" s="16"/>
    </row>
    <row r="412" spans="1:12" ht="60" customHeight="1">
      <c r="A412" s="147" t="s">
        <v>126</v>
      </c>
      <c r="B412" s="107" t="s">
        <v>777</v>
      </c>
      <c r="C412" s="107" t="s">
        <v>954</v>
      </c>
      <c r="D412" s="107" t="s">
        <v>125</v>
      </c>
      <c r="E412" s="107"/>
      <c r="F412" s="38">
        <f>F413</f>
        <v>592.4</v>
      </c>
      <c r="G412" s="31"/>
      <c r="H412" s="31"/>
      <c r="I412" s="99"/>
      <c r="J412" s="99"/>
      <c r="K412" s="99"/>
      <c r="L412" s="99"/>
    </row>
    <row r="413" spans="1:12" ht="27">
      <c r="A413" s="107" t="s">
        <v>575</v>
      </c>
      <c r="B413" s="107" t="s">
        <v>777</v>
      </c>
      <c r="C413" s="107" t="s">
        <v>954</v>
      </c>
      <c r="D413" s="107" t="s">
        <v>125</v>
      </c>
      <c r="E413" s="107" t="s">
        <v>763</v>
      </c>
      <c r="F413" s="38">
        <v>592.4</v>
      </c>
      <c r="G413" s="31"/>
      <c r="H413" s="31"/>
      <c r="I413" s="99"/>
      <c r="J413" s="99"/>
      <c r="K413" s="99"/>
      <c r="L413" s="99"/>
    </row>
    <row r="414" spans="1:12" ht="45" customHeight="1">
      <c r="A414" s="252" t="s">
        <v>692</v>
      </c>
      <c r="B414" s="110" t="s">
        <v>777</v>
      </c>
      <c r="C414" s="110" t="s">
        <v>954</v>
      </c>
      <c r="D414" s="110" t="s">
        <v>693</v>
      </c>
      <c r="E414" s="110"/>
      <c r="F414" s="39">
        <f>F417+F415</f>
        <v>811.735</v>
      </c>
      <c r="G414" s="31"/>
      <c r="H414" s="31"/>
      <c r="I414" s="99"/>
      <c r="J414" s="99"/>
      <c r="K414" s="99"/>
      <c r="L414" s="99"/>
    </row>
    <row r="415" spans="1:12" ht="34.5" customHeight="1">
      <c r="A415" s="406" t="s">
        <v>115</v>
      </c>
      <c r="B415" s="107" t="s">
        <v>777</v>
      </c>
      <c r="C415" s="107" t="s">
        <v>954</v>
      </c>
      <c r="D415" s="107" t="s">
        <v>116</v>
      </c>
      <c r="E415" s="107"/>
      <c r="F415" s="37">
        <f>F416</f>
        <v>125.735</v>
      </c>
      <c r="G415" s="31"/>
      <c r="H415" s="31"/>
      <c r="I415" s="99"/>
      <c r="J415" s="99"/>
      <c r="K415" s="99"/>
      <c r="L415" s="99"/>
    </row>
    <row r="416" spans="1:12" ht="45" customHeight="1">
      <c r="A416" s="107" t="s">
        <v>939</v>
      </c>
      <c r="B416" s="153" t="s">
        <v>777</v>
      </c>
      <c r="C416" s="107" t="s">
        <v>954</v>
      </c>
      <c r="D416" s="107" t="s">
        <v>116</v>
      </c>
      <c r="E416" s="107" t="s">
        <v>163</v>
      </c>
      <c r="F416" s="37">
        <v>125.735</v>
      </c>
      <c r="G416" s="31"/>
      <c r="H416" s="31"/>
      <c r="I416" s="99"/>
      <c r="J416" s="99"/>
      <c r="K416" s="99"/>
      <c r="L416" s="99"/>
    </row>
    <row r="417" spans="1:12" ht="31.5" customHeight="1">
      <c r="A417" s="225" t="s">
        <v>7</v>
      </c>
      <c r="B417" s="107" t="s">
        <v>777</v>
      </c>
      <c r="C417" s="107" t="s">
        <v>954</v>
      </c>
      <c r="D417" s="107" t="s">
        <v>234</v>
      </c>
      <c r="E417" s="107"/>
      <c r="F417" s="37">
        <f>F418</f>
        <v>686</v>
      </c>
      <c r="G417" s="27">
        <f>G418</f>
        <v>686</v>
      </c>
      <c r="H417" s="27">
        <f>H418</f>
        <v>686</v>
      </c>
      <c r="I417" s="99"/>
      <c r="J417" s="99"/>
      <c r="K417" s="99"/>
      <c r="L417" s="99"/>
    </row>
    <row r="418" spans="1:12" ht="67.5">
      <c r="A418" s="107" t="s">
        <v>939</v>
      </c>
      <c r="B418" s="153" t="s">
        <v>777</v>
      </c>
      <c r="C418" s="107" t="s">
        <v>954</v>
      </c>
      <c r="D418" s="107" t="s">
        <v>234</v>
      </c>
      <c r="E418" s="107" t="s">
        <v>163</v>
      </c>
      <c r="F418" s="37">
        <v>686</v>
      </c>
      <c r="G418" s="27">
        <v>686</v>
      </c>
      <c r="H418" s="27">
        <v>686</v>
      </c>
      <c r="I418" s="99"/>
      <c r="J418" s="99"/>
      <c r="K418" s="99"/>
      <c r="L418" s="99"/>
    </row>
    <row r="419" spans="1:12" ht="43.5" customHeight="1" hidden="1">
      <c r="A419" s="153" t="s">
        <v>171</v>
      </c>
      <c r="B419" s="107" t="s">
        <v>777</v>
      </c>
      <c r="C419" s="107" t="s">
        <v>954</v>
      </c>
      <c r="D419" s="107" t="s">
        <v>184</v>
      </c>
      <c r="E419" s="107"/>
      <c r="F419" s="37">
        <f>F420</f>
        <v>0</v>
      </c>
      <c r="G419" s="27">
        <f>G420</f>
        <v>0</v>
      </c>
      <c r="H419" s="27">
        <f>H420</f>
        <v>0</v>
      </c>
      <c r="I419" s="99"/>
      <c r="J419" s="99"/>
      <c r="K419" s="99"/>
      <c r="L419" s="99"/>
    </row>
    <row r="420" spans="1:12" ht="27" hidden="1">
      <c r="A420" s="231" t="s">
        <v>575</v>
      </c>
      <c r="B420" s="107" t="s">
        <v>777</v>
      </c>
      <c r="C420" s="107" t="s">
        <v>954</v>
      </c>
      <c r="D420" s="107" t="s">
        <v>184</v>
      </c>
      <c r="E420" s="107" t="s">
        <v>763</v>
      </c>
      <c r="F420" s="37"/>
      <c r="G420" s="27"/>
      <c r="H420" s="27"/>
      <c r="I420" s="99"/>
      <c r="J420" s="99"/>
      <c r="K420" s="99"/>
      <c r="L420" s="99"/>
    </row>
    <row r="421" spans="1:12" ht="66.75" customHeight="1" hidden="1">
      <c r="A421" s="153" t="s">
        <v>492</v>
      </c>
      <c r="B421" s="107" t="s">
        <v>777</v>
      </c>
      <c r="C421" s="107" t="s">
        <v>954</v>
      </c>
      <c r="D421" s="107" t="s">
        <v>185</v>
      </c>
      <c r="E421" s="107"/>
      <c r="F421" s="37">
        <f>F422</f>
        <v>0</v>
      </c>
      <c r="G421" s="27">
        <f>G422</f>
        <v>0</v>
      </c>
      <c r="H421" s="27">
        <f>H422</f>
        <v>0</v>
      </c>
      <c r="I421" s="99"/>
      <c r="J421" s="99"/>
      <c r="K421" s="99"/>
      <c r="L421" s="99"/>
    </row>
    <row r="422" spans="1:12" ht="27" hidden="1">
      <c r="A422" s="107" t="s">
        <v>940</v>
      </c>
      <c r="B422" s="107" t="s">
        <v>777</v>
      </c>
      <c r="C422" s="107" t="s">
        <v>954</v>
      </c>
      <c r="D422" s="107" t="s">
        <v>185</v>
      </c>
      <c r="E422" s="107" t="s">
        <v>763</v>
      </c>
      <c r="F422" s="37"/>
      <c r="G422" s="27"/>
      <c r="H422" s="27"/>
      <c r="I422" s="99"/>
      <c r="J422" s="99"/>
      <c r="K422" s="99"/>
      <c r="L422" s="99"/>
    </row>
    <row r="423" spans="1:12" ht="41.25">
      <c r="A423" s="233" t="s">
        <v>694</v>
      </c>
      <c r="B423" s="153" t="s">
        <v>777</v>
      </c>
      <c r="C423" s="107" t="s">
        <v>954</v>
      </c>
      <c r="D423" s="107" t="s">
        <v>695</v>
      </c>
      <c r="E423" s="107"/>
      <c r="F423" s="37">
        <f>F424+F426</f>
        <v>1952.892</v>
      </c>
      <c r="G423" s="27"/>
      <c r="H423" s="27"/>
      <c r="I423" s="99"/>
      <c r="J423" s="99"/>
      <c r="K423" s="99"/>
      <c r="L423" s="99"/>
    </row>
    <row r="424" spans="1:12" ht="57" customHeight="1">
      <c r="A424" s="219" t="s">
        <v>835</v>
      </c>
      <c r="B424" s="107" t="s">
        <v>777</v>
      </c>
      <c r="C424" s="107" t="s">
        <v>954</v>
      </c>
      <c r="D424" s="107" t="s">
        <v>834</v>
      </c>
      <c r="E424" s="153"/>
      <c r="F424" s="37">
        <f>F425</f>
        <v>1728.825</v>
      </c>
      <c r="G424" s="55">
        <f>G425</f>
        <v>1300</v>
      </c>
      <c r="H424" s="55">
        <f>H425</f>
        <v>1300</v>
      </c>
      <c r="I424" s="99"/>
      <c r="J424" s="99"/>
      <c r="K424" s="99"/>
      <c r="L424" s="99"/>
    </row>
    <row r="425" spans="1:12" ht="36.75" customHeight="1">
      <c r="A425" s="232" t="s">
        <v>575</v>
      </c>
      <c r="B425" s="107" t="s">
        <v>777</v>
      </c>
      <c r="C425" s="107" t="s">
        <v>954</v>
      </c>
      <c r="D425" s="107" t="s">
        <v>834</v>
      </c>
      <c r="E425" s="107" t="s">
        <v>763</v>
      </c>
      <c r="F425" s="37">
        <v>1728.825</v>
      </c>
      <c r="G425" s="27">
        <v>1300</v>
      </c>
      <c r="H425" s="27">
        <v>1300</v>
      </c>
      <c r="I425" s="99"/>
      <c r="J425" s="99"/>
      <c r="K425" s="99"/>
      <c r="L425" s="99"/>
    </row>
    <row r="426" spans="1:12" ht="78.75" customHeight="1">
      <c r="A426" s="406" t="s">
        <v>127</v>
      </c>
      <c r="B426" s="107" t="s">
        <v>777</v>
      </c>
      <c r="C426" s="107" t="s">
        <v>954</v>
      </c>
      <c r="D426" s="107" t="s">
        <v>128</v>
      </c>
      <c r="E426" s="107"/>
      <c r="F426" s="53">
        <f>F427</f>
        <v>224.067</v>
      </c>
      <c r="G426" s="55">
        <f>G427</f>
        <v>0</v>
      </c>
      <c r="H426" s="55">
        <f>H427</f>
        <v>0</v>
      </c>
      <c r="I426" s="99"/>
      <c r="J426" s="99"/>
      <c r="K426" s="99"/>
      <c r="L426" s="99"/>
    </row>
    <row r="427" spans="1:12" ht="31.5" customHeight="1">
      <c r="A427" s="232" t="s">
        <v>575</v>
      </c>
      <c r="B427" s="107" t="s">
        <v>777</v>
      </c>
      <c r="C427" s="107" t="s">
        <v>946</v>
      </c>
      <c r="D427" s="107" t="s">
        <v>128</v>
      </c>
      <c r="E427" s="107" t="s">
        <v>763</v>
      </c>
      <c r="F427" s="53">
        <v>224.067</v>
      </c>
      <c r="G427" s="55"/>
      <c r="H427" s="55"/>
      <c r="I427" s="99"/>
      <c r="J427" s="99"/>
      <c r="K427" s="99"/>
      <c r="L427" s="99"/>
    </row>
    <row r="428" spans="1:12" ht="74.25" customHeight="1" hidden="1">
      <c r="A428" s="153" t="s">
        <v>1044</v>
      </c>
      <c r="B428" s="153" t="s">
        <v>777</v>
      </c>
      <c r="C428" s="153" t="s">
        <v>954</v>
      </c>
      <c r="D428" s="153" t="s">
        <v>186</v>
      </c>
      <c r="E428" s="153"/>
      <c r="F428" s="53">
        <f>F429</f>
        <v>0</v>
      </c>
      <c r="G428" s="55">
        <f>G429</f>
        <v>0</v>
      </c>
      <c r="H428" s="55">
        <f>H429</f>
        <v>0</v>
      </c>
      <c r="I428" s="99"/>
      <c r="J428" s="99"/>
      <c r="K428" s="99"/>
      <c r="L428" s="99"/>
    </row>
    <row r="429" spans="1:12" ht="35.25" customHeight="1" hidden="1">
      <c r="A429" s="231" t="s">
        <v>575</v>
      </c>
      <c r="B429" s="107" t="s">
        <v>777</v>
      </c>
      <c r="C429" s="107" t="s">
        <v>954</v>
      </c>
      <c r="D429" s="107" t="s">
        <v>457</v>
      </c>
      <c r="E429" s="107" t="s">
        <v>757</v>
      </c>
      <c r="F429" s="53"/>
      <c r="G429" s="55"/>
      <c r="H429" s="55"/>
      <c r="I429" s="570"/>
      <c r="J429" s="571"/>
      <c r="K429" s="571"/>
      <c r="L429" s="99"/>
    </row>
    <row r="430" spans="1:12" ht="57" customHeight="1" hidden="1">
      <c r="A430" s="107" t="s">
        <v>319</v>
      </c>
      <c r="B430" s="107" t="s">
        <v>777</v>
      </c>
      <c r="C430" s="107" t="s">
        <v>954</v>
      </c>
      <c r="D430" s="153" t="s">
        <v>578</v>
      </c>
      <c r="E430" s="107"/>
      <c r="F430" s="53">
        <f>F431</f>
        <v>0</v>
      </c>
      <c r="G430" s="55"/>
      <c r="H430" s="55"/>
      <c r="I430" s="80"/>
      <c r="J430" s="102"/>
      <c r="K430" s="102"/>
      <c r="L430" s="99"/>
    </row>
    <row r="431" spans="1:12" ht="35.25" customHeight="1" hidden="1">
      <c r="A431" s="231" t="s">
        <v>575</v>
      </c>
      <c r="B431" s="107" t="s">
        <v>777</v>
      </c>
      <c r="C431" s="107" t="s">
        <v>954</v>
      </c>
      <c r="D431" s="153" t="s">
        <v>578</v>
      </c>
      <c r="E431" s="107" t="s">
        <v>763</v>
      </c>
      <c r="F431" s="53"/>
      <c r="G431" s="55"/>
      <c r="H431" s="55"/>
      <c r="I431" s="80"/>
      <c r="J431" s="102"/>
      <c r="K431" s="102"/>
      <c r="L431" s="99"/>
    </row>
    <row r="432" spans="1:12" ht="60.75" customHeight="1">
      <c r="A432" s="230" t="s">
        <v>612</v>
      </c>
      <c r="B432" s="147" t="s">
        <v>777</v>
      </c>
      <c r="C432" s="147" t="s">
        <v>954</v>
      </c>
      <c r="D432" s="147" t="s">
        <v>915</v>
      </c>
      <c r="E432" s="147"/>
      <c r="F432" s="52">
        <f aca="true" t="shared" si="24" ref="F432:H435">F433</f>
        <v>349</v>
      </c>
      <c r="G432" s="28">
        <f t="shared" si="24"/>
        <v>0</v>
      </c>
      <c r="H432" s="28">
        <f t="shared" si="24"/>
        <v>0</v>
      </c>
      <c r="I432" s="99"/>
      <c r="J432" s="99"/>
      <c r="K432" s="99"/>
      <c r="L432" s="99"/>
    </row>
    <row r="433" spans="1:12" ht="18.75" customHeight="1">
      <c r="A433" s="225" t="s">
        <v>839</v>
      </c>
      <c r="B433" s="107" t="s">
        <v>777</v>
      </c>
      <c r="C433" s="107" t="s">
        <v>954</v>
      </c>
      <c r="D433" s="107" t="s">
        <v>916</v>
      </c>
      <c r="E433" s="107"/>
      <c r="F433" s="37">
        <f>F435</f>
        <v>349</v>
      </c>
      <c r="G433" s="28">
        <f>G435</f>
        <v>0</v>
      </c>
      <c r="H433" s="28">
        <f>H435</f>
        <v>0</v>
      </c>
      <c r="I433" s="99"/>
      <c r="J433" s="99"/>
      <c r="K433" s="99"/>
      <c r="L433" s="99"/>
    </row>
    <row r="434" spans="1:12" ht="45" customHeight="1">
      <c r="A434" s="224" t="s">
        <v>917</v>
      </c>
      <c r="B434" s="107" t="s">
        <v>777</v>
      </c>
      <c r="C434" s="107" t="s">
        <v>954</v>
      </c>
      <c r="D434" s="107" t="s">
        <v>918</v>
      </c>
      <c r="E434" s="107"/>
      <c r="F434" s="37">
        <f>F435</f>
        <v>349</v>
      </c>
      <c r="G434" s="28"/>
      <c r="H434" s="28"/>
      <c r="I434" s="99"/>
      <c r="J434" s="99"/>
      <c r="K434" s="99"/>
      <c r="L434" s="99"/>
    </row>
    <row r="435" spans="1:12" ht="15">
      <c r="A435" s="107" t="s">
        <v>490</v>
      </c>
      <c r="B435" s="107" t="s">
        <v>777</v>
      </c>
      <c r="C435" s="107" t="s">
        <v>954</v>
      </c>
      <c r="D435" s="107" t="s">
        <v>919</v>
      </c>
      <c r="E435" s="107"/>
      <c r="F435" s="37">
        <f t="shared" si="24"/>
        <v>349</v>
      </c>
      <c r="G435" s="27">
        <f t="shared" si="24"/>
        <v>0</v>
      </c>
      <c r="H435" s="27">
        <f t="shared" si="24"/>
        <v>0</v>
      </c>
      <c r="I435" s="99"/>
      <c r="J435" s="99"/>
      <c r="K435" s="99"/>
      <c r="L435" s="99"/>
    </row>
    <row r="436" spans="1:12" ht="27.75">
      <c r="A436" s="232" t="s">
        <v>575</v>
      </c>
      <c r="B436" s="107" t="s">
        <v>777</v>
      </c>
      <c r="C436" s="107" t="s">
        <v>954</v>
      </c>
      <c r="D436" s="107" t="s">
        <v>919</v>
      </c>
      <c r="E436" s="107" t="s">
        <v>494</v>
      </c>
      <c r="F436" s="38">
        <v>349</v>
      </c>
      <c r="G436" s="31"/>
      <c r="H436" s="31"/>
      <c r="I436" s="99"/>
      <c r="J436" s="99"/>
      <c r="K436" s="99"/>
      <c r="L436" s="99"/>
    </row>
    <row r="437" spans="1:12" ht="42.75" hidden="1">
      <c r="A437" s="179" t="s">
        <v>297</v>
      </c>
      <c r="B437" s="147" t="s">
        <v>777</v>
      </c>
      <c r="C437" s="147" t="s">
        <v>954</v>
      </c>
      <c r="D437" s="147" t="s">
        <v>469</v>
      </c>
      <c r="E437" s="147"/>
      <c r="F437" s="39">
        <f aca="true" t="shared" si="25" ref="F437:H438">F438</f>
        <v>0</v>
      </c>
      <c r="G437" s="30">
        <f t="shared" si="25"/>
        <v>0</v>
      </c>
      <c r="H437" s="30">
        <f t="shared" si="25"/>
        <v>0</v>
      </c>
      <c r="I437" s="99"/>
      <c r="J437" s="99"/>
      <c r="K437" s="99"/>
      <c r="L437" s="99"/>
    </row>
    <row r="438" spans="1:12" ht="27" hidden="1">
      <c r="A438" s="107" t="s">
        <v>495</v>
      </c>
      <c r="B438" s="107" t="s">
        <v>777</v>
      </c>
      <c r="C438" s="107" t="s">
        <v>954</v>
      </c>
      <c r="D438" s="107" t="s">
        <v>334</v>
      </c>
      <c r="E438" s="107"/>
      <c r="F438" s="37">
        <f t="shared" si="25"/>
        <v>0</v>
      </c>
      <c r="G438" s="27">
        <f t="shared" si="25"/>
        <v>0</v>
      </c>
      <c r="H438" s="27">
        <f t="shared" si="25"/>
        <v>0</v>
      </c>
      <c r="I438" s="99"/>
      <c r="J438" s="99"/>
      <c r="K438" s="99"/>
      <c r="L438" s="99"/>
    </row>
    <row r="439" spans="1:12" ht="27" hidden="1">
      <c r="A439" s="107" t="s">
        <v>940</v>
      </c>
      <c r="B439" s="107" t="s">
        <v>777</v>
      </c>
      <c r="C439" s="107" t="s">
        <v>954</v>
      </c>
      <c r="D439" s="107" t="s">
        <v>334</v>
      </c>
      <c r="E439" s="107" t="s">
        <v>763</v>
      </c>
      <c r="F439" s="38"/>
      <c r="G439" s="31"/>
      <c r="H439" s="31"/>
      <c r="I439" s="99"/>
      <c r="J439" s="99"/>
      <c r="K439" s="99"/>
      <c r="L439" s="99"/>
    </row>
    <row r="440" spans="1:12" ht="71.25" hidden="1">
      <c r="A440" s="148" t="s">
        <v>324</v>
      </c>
      <c r="B440" s="147" t="s">
        <v>777</v>
      </c>
      <c r="C440" s="147" t="s">
        <v>954</v>
      </c>
      <c r="D440" s="147" t="s">
        <v>451</v>
      </c>
      <c r="E440" s="147"/>
      <c r="F440" s="41">
        <f>F441</f>
        <v>0</v>
      </c>
      <c r="G440" s="54">
        <f aca="true" t="shared" si="26" ref="G440:H442">G441</f>
        <v>20</v>
      </c>
      <c r="H440" s="54">
        <f t="shared" si="26"/>
        <v>20</v>
      </c>
      <c r="I440" s="99"/>
      <c r="J440" s="99"/>
      <c r="K440" s="99"/>
      <c r="L440" s="99"/>
    </row>
    <row r="441" spans="1:12" ht="88.5" customHeight="1" hidden="1">
      <c r="A441" s="107" t="s">
        <v>1065</v>
      </c>
      <c r="B441" s="107" t="s">
        <v>777</v>
      </c>
      <c r="C441" s="107" t="s">
        <v>954</v>
      </c>
      <c r="D441" s="107" t="s">
        <v>327</v>
      </c>
      <c r="E441" s="107"/>
      <c r="F441" s="38">
        <f>F442</f>
        <v>0</v>
      </c>
      <c r="G441" s="31">
        <f t="shared" si="26"/>
        <v>20</v>
      </c>
      <c r="H441" s="31">
        <f t="shared" si="26"/>
        <v>20</v>
      </c>
      <c r="I441" s="99"/>
      <c r="J441" s="99"/>
      <c r="K441" s="99"/>
      <c r="L441" s="99"/>
    </row>
    <row r="442" spans="1:12" ht="45" customHeight="1" hidden="1">
      <c r="A442" s="169" t="s">
        <v>325</v>
      </c>
      <c r="B442" s="107" t="s">
        <v>777</v>
      </c>
      <c r="C442" s="107" t="s">
        <v>954</v>
      </c>
      <c r="D442" s="107" t="s">
        <v>326</v>
      </c>
      <c r="E442" s="107"/>
      <c r="F442" s="38">
        <f>F443</f>
        <v>0</v>
      </c>
      <c r="G442" s="31">
        <f t="shared" si="26"/>
        <v>20</v>
      </c>
      <c r="H442" s="31">
        <f t="shared" si="26"/>
        <v>20</v>
      </c>
      <c r="I442" s="99"/>
      <c r="J442" s="99"/>
      <c r="K442" s="99"/>
      <c r="L442" s="99"/>
    </row>
    <row r="443" spans="1:12" ht="15" hidden="1">
      <c r="A443" s="107" t="s">
        <v>762</v>
      </c>
      <c r="B443" s="107" t="s">
        <v>777</v>
      </c>
      <c r="C443" s="107" t="s">
        <v>954</v>
      </c>
      <c r="D443" s="107" t="s">
        <v>326</v>
      </c>
      <c r="E443" s="107" t="s">
        <v>494</v>
      </c>
      <c r="F443" s="38"/>
      <c r="G443" s="31">
        <v>20</v>
      </c>
      <c r="H443" s="31">
        <v>20</v>
      </c>
      <c r="I443" s="99"/>
      <c r="J443" s="99"/>
      <c r="K443" s="99"/>
      <c r="L443" s="99"/>
    </row>
    <row r="444" spans="1:12" ht="60.75" customHeight="1" hidden="1">
      <c r="A444" s="198" t="s">
        <v>584</v>
      </c>
      <c r="B444" s="147" t="s">
        <v>777</v>
      </c>
      <c r="C444" s="147" t="s">
        <v>954</v>
      </c>
      <c r="D444" s="147" t="s">
        <v>179</v>
      </c>
      <c r="E444" s="147"/>
      <c r="F444" s="39">
        <f aca="true" t="shared" si="27" ref="F444:H446">F445</f>
        <v>0</v>
      </c>
      <c r="G444" s="30">
        <f t="shared" si="27"/>
        <v>0</v>
      </c>
      <c r="H444" s="30">
        <f t="shared" si="27"/>
        <v>0</v>
      </c>
      <c r="I444" s="99"/>
      <c r="J444" s="99"/>
      <c r="K444" s="99"/>
      <c r="L444" s="99"/>
    </row>
    <row r="445" spans="1:12" ht="85.5" customHeight="1" hidden="1">
      <c r="A445" s="169" t="s">
        <v>739</v>
      </c>
      <c r="B445" s="107" t="s">
        <v>777</v>
      </c>
      <c r="C445" s="107" t="s">
        <v>954</v>
      </c>
      <c r="D445" s="107" t="s">
        <v>264</v>
      </c>
      <c r="E445" s="107"/>
      <c r="F445" s="37">
        <f t="shared" si="27"/>
        <v>0</v>
      </c>
      <c r="G445" s="27">
        <f t="shared" si="27"/>
        <v>0</v>
      </c>
      <c r="H445" s="27">
        <f t="shared" si="27"/>
        <v>0</v>
      </c>
      <c r="I445" s="99"/>
      <c r="J445" s="99"/>
      <c r="K445" s="99"/>
      <c r="L445" s="99"/>
    </row>
    <row r="446" spans="1:12" ht="41.25" hidden="1">
      <c r="A446" s="211" t="s">
        <v>383</v>
      </c>
      <c r="B446" s="107" t="s">
        <v>777</v>
      </c>
      <c r="C446" s="107" t="s">
        <v>954</v>
      </c>
      <c r="D446" s="107" t="s">
        <v>386</v>
      </c>
      <c r="E446" s="107"/>
      <c r="F446" s="37">
        <f t="shared" si="27"/>
        <v>0</v>
      </c>
      <c r="G446" s="27">
        <f t="shared" si="27"/>
        <v>0</v>
      </c>
      <c r="H446" s="27">
        <f t="shared" si="27"/>
        <v>0</v>
      </c>
      <c r="I446" s="99"/>
      <c r="J446" s="99"/>
      <c r="K446" s="99"/>
      <c r="L446" s="99"/>
    </row>
    <row r="447" spans="1:12" ht="27" hidden="1">
      <c r="A447" s="107" t="s">
        <v>940</v>
      </c>
      <c r="B447" s="107" t="s">
        <v>777</v>
      </c>
      <c r="C447" s="107" t="s">
        <v>954</v>
      </c>
      <c r="D447" s="107" t="s">
        <v>386</v>
      </c>
      <c r="E447" s="107" t="s">
        <v>763</v>
      </c>
      <c r="F447" s="38"/>
      <c r="G447" s="31"/>
      <c r="H447" s="31"/>
      <c r="I447" s="99"/>
      <c r="J447" s="99"/>
      <c r="K447" s="99"/>
      <c r="L447" s="99"/>
    </row>
    <row r="448" spans="1:12" ht="15" hidden="1">
      <c r="A448" s="148"/>
      <c r="B448" s="147"/>
      <c r="C448" s="147"/>
      <c r="D448" s="147"/>
      <c r="E448" s="147"/>
      <c r="F448" s="41">
        <f>F449</f>
        <v>0</v>
      </c>
      <c r="G448" s="31"/>
      <c r="H448" s="31"/>
      <c r="I448" s="99"/>
      <c r="J448" s="99"/>
      <c r="K448" s="99"/>
      <c r="L448" s="99"/>
    </row>
    <row r="449" spans="1:12" ht="15" hidden="1">
      <c r="A449" s="107"/>
      <c r="B449" s="107"/>
      <c r="C449" s="107"/>
      <c r="D449" s="107"/>
      <c r="E449" s="107"/>
      <c r="F449" s="38">
        <f>F450</f>
        <v>0</v>
      </c>
      <c r="G449" s="31"/>
      <c r="H449" s="31"/>
      <c r="I449" s="99"/>
      <c r="J449" s="99"/>
      <c r="K449" s="99"/>
      <c r="L449" s="99"/>
    </row>
    <row r="450" spans="1:12" ht="15" hidden="1">
      <c r="A450" s="504"/>
      <c r="B450" s="107"/>
      <c r="C450" s="107"/>
      <c r="D450" s="107"/>
      <c r="E450" s="107"/>
      <c r="F450" s="161">
        <f>F451</f>
        <v>0</v>
      </c>
      <c r="G450" s="31"/>
      <c r="H450" s="31"/>
      <c r="I450" s="99"/>
      <c r="J450" s="99"/>
      <c r="K450" s="99"/>
      <c r="L450" s="99"/>
    </row>
    <row r="451" spans="1:12" ht="15" hidden="1">
      <c r="A451" s="169"/>
      <c r="B451" s="107"/>
      <c r="C451" s="107"/>
      <c r="D451" s="107"/>
      <c r="E451" s="107"/>
      <c r="F451" s="161">
        <f>F452</f>
        <v>0</v>
      </c>
      <c r="G451" s="31"/>
      <c r="H451" s="31"/>
      <c r="I451" s="99"/>
      <c r="J451" s="99"/>
      <c r="K451" s="99"/>
      <c r="L451" s="99"/>
    </row>
    <row r="452" spans="1:12" ht="15" hidden="1">
      <c r="A452" s="232"/>
      <c r="B452" s="107"/>
      <c r="C452" s="107"/>
      <c r="D452" s="107"/>
      <c r="E452" s="107"/>
      <c r="F452" s="38"/>
      <c r="G452" s="31"/>
      <c r="H452" s="31"/>
      <c r="I452" s="99"/>
      <c r="J452" s="99"/>
      <c r="K452" s="99"/>
      <c r="L452" s="99"/>
    </row>
    <row r="453" spans="1:12" ht="40.5">
      <c r="A453" s="198" t="s">
        <v>582</v>
      </c>
      <c r="B453" s="147" t="s">
        <v>777</v>
      </c>
      <c r="C453" s="147" t="s">
        <v>954</v>
      </c>
      <c r="D453" s="147" t="s">
        <v>994</v>
      </c>
      <c r="E453" s="147"/>
      <c r="F453" s="39">
        <f>F454</f>
        <v>10</v>
      </c>
      <c r="G453" s="31"/>
      <c r="H453" s="31"/>
      <c r="I453" s="99"/>
      <c r="J453" s="99"/>
      <c r="K453" s="99"/>
      <c r="L453" s="99"/>
    </row>
    <row r="454" spans="1:12" ht="36" customHeight="1">
      <c r="A454" s="169" t="s">
        <v>745</v>
      </c>
      <c r="B454" s="107" t="s">
        <v>777</v>
      </c>
      <c r="C454" s="107" t="s">
        <v>954</v>
      </c>
      <c r="D454" s="107" t="s">
        <v>996</v>
      </c>
      <c r="E454" s="107"/>
      <c r="F454" s="37">
        <f>F456</f>
        <v>10</v>
      </c>
      <c r="G454" s="31"/>
      <c r="H454" s="31"/>
      <c r="I454" s="99"/>
      <c r="J454" s="99"/>
      <c r="K454" s="99"/>
      <c r="L454" s="99"/>
    </row>
    <row r="455" spans="1:12" ht="72" customHeight="1">
      <c r="A455" s="224" t="s">
        <v>997</v>
      </c>
      <c r="B455" s="107" t="s">
        <v>777</v>
      </c>
      <c r="C455" s="107" t="s">
        <v>954</v>
      </c>
      <c r="D455" s="107" t="s">
        <v>998</v>
      </c>
      <c r="E455" s="107"/>
      <c r="F455" s="37">
        <f>F456</f>
        <v>10</v>
      </c>
      <c r="G455" s="31"/>
      <c r="H455" s="31"/>
      <c r="I455" s="99"/>
      <c r="J455" s="99"/>
      <c r="K455" s="99"/>
      <c r="L455" s="99"/>
    </row>
    <row r="456" spans="1:12" ht="40.5">
      <c r="A456" s="107" t="s">
        <v>383</v>
      </c>
      <c r="B456" s="107" t="s">
        <v>777</v>
      </c>
      <c r="C456" s="107" t="s">
        <v>954</v>
      </c>
      <c r="D456" s="107" t="s">
        <v>999</v>
      </c>
      <c r="E456" s="107"/>
      <c r="F456" s="37">
        <f>F457</f>
        <v>10</v>
      </c>
      <c r="G456" s="31"/>
      <c r="H456" s="31"/>
      <c r="I456" s="99"/>
      <c r="J456" s="99"/>
      <c r="K456" s="99"/>
      <c r="L456" s="99"/>
    </row>
    <row r="457" spans="1:12" ht="27.75">
      <c r="A457" s="232" t="s">
        <v>575</v>
      </c>
      <c r="B457" s="107" t="s">
        <v>777</v>
      </c>
      <c r="C457" s="107" t="s">
        <v>954</v>
      </c>
      <c r="D457" s="107" t="s">
        <v>999</v>
      </c>
      <c r="E457" s="107" t="s">
        <v>763</v>
      </c>
      <c r="F457" s="38">
        <v>10</v>
      </c>
      <c r="G457" s="31"/>
      <c r="H457" s="31"/>
      <c r="I457" s="99"/>
      <c r="J457" s="99"/>
      <c r="K457" s="99"/>
      <c r="L457" s="99"/>
    </row>
    <row r="458" spans="1:12" ht="33.75" customHeight="1">
      <c r="A458" s="162" t="s">
        <v>439</v>
      </c>
      <c r="B458" s="110" t="s">
        <v>777</v>
      </c>
      <c r="C458" s="110" t="s">
        <v>954</v>
      </c>
      <c r="D458" s="110" t="s">
        <v>539</v>
      </c>
      <c r="E458" s="110"/>
      <c r="F458" s="40">
        <f>F459</f>
        <v>114</v>
      </c>
      <c r="G458" s="34">
        <f aca="true" t="shared" si="28" ref="G458:H461">G459</f>
        <v>100</v>
      </c>
      <c r="H458" s="34">
        <f t="shared" si="28"/>
        <v>0</v>
      </c>
      <c r="I458" s="99"/>
      <c r="J458" s="99"/>
      <c r="K458" s="99"/>
      <c r="L458" s="99"/>
    </row>
    <row r="459" spans="1:12" ht="27.75">
      <c r="A459" s="169" t="s">
        <v>686</v>
      </c>
      <c r="B459" s="107" t="s">
        <v>777</v>
      </c>
      <c r="C459" s="107" t="s">
        <v>954</v>
      </c>
      <c r="D459" s="107" t="s">
        <v>543</v>
      </c>
      <c r="E459" s="107"/>
      <c r="F459" s="38">
        <f>F460</f>
        <v>114</v>
      </c>
      <c r="G459" s="31">
        <f>G461</f>
        <v>100</v>
      </c>
      <c r="H459" s="31">
        <f>H461</f>
        <v>0</v>
      </c>
      <c r="I459" s="99"/>
      <c r="J459" s="99"/>
      <c r="K459" s="99"/>
      <c r="L459" s="99"/>
    </row>
    <row r="460" spans="1:12" ht="27.75">
      <c r="A460" s="160" t="s">
        <v>687</v>
      </c>
      <c r="B460" s="107" t="s">
        <v>777</v>
      </c>
      <c r="C460" s="107" t="s">
        <v>954</v>
      </c>
      <c r="D460" s="107" t="s">
        <v>544</v>
      </c>
      <c r="E460" s="107"/>
      <c r="F460" s="38">
        <f>F461</f>
        <v>114</v>
      </c>
      <c r="G460" s="31"/>
      <c r="H460" s="31"/>
      <c r="I460" s="99"/>
      <c r="J460" s="99"/>
      <c r="K460" s="99"/>
      <c r="L460" s="99"/>
    </row>
    <row r="461" spans="1:12" ht="27">
      <c r="A461" s="107" t="s">
        <v>384</v>
      </c>
      <c r="B461" s="107" t="s">
        <v>777</v>
      </c>
      <c r="C461" s="107" t="s">
        <v>954</v>
      </c>
      <c r="D461" s="107" t="s">
        <v>545</v>
      </c>
      <c r="E461" s="107"/>
      <c r="F461" s="38">
        <f>F462</f>
        <v>114</v>
      </c>
      <c r="G461" s="31">
        <f t="shared" si="28"/>
        <v>100</v>
      </c>
      <c r="H461" s="31">
        <f t="shared" si="28"/>
        <v>0</v>
      </c>
      <c r="I461" s="99"/>
      <c r="J461" s="99"/>
      <c r="K461" s="99"/>
      <c r="L461" s="99"/>
    </row>
    <row r="462" spans="1:12" ht="27.75">
      <c r="A462" s="232" t="s">
        <v>575</v>
      </c>
      <c r="B462" s="107" t="s">
        <v>777</v>
      </c>
      <c r="C462" s="107" t="s">
        <v>954</v>
      </c>
      <c r="D462" s="107" t="s">
        <v>545</v>
      </c>
      <c r="E462" s="107" t="s">
        <v>763</v>
      </c>
      <c r="F462" s="38">
        <v>114</v>
      </c>
      <c r="G462" s="31">
        <v>100</v>
      </c>
      <c r="H462" s="31"/>
      <c r="I462" s="99"/>
      <c r="J462" s="99"/>
      <c r="K462" s="99"/>
      <c r="L462" s="99"/>
    </row>
    <row r="463" spans="1:12" ht="63.75" customHeight="1" hidden="1">
      <c r="A463" s="162" t="s">
        <v>876</v>
      </c>
      <c r="B463" s="110" t="s">
        <v>777</v>
      </c>
      <c r="C463" s="110" t="s">
        <v>954</v>
      </c>
      <c r="D463" s="110" t="s">
        <v>1099</v>
      </c>
      <c r="E463" s="110"/>
      <c r="F463" s="104">
        <f aca="true" t="shared" si="29" ref="F463:H465">F464</f>
        <v>0</v>
      </c>
      <c r="G463" s="54">
        <f t="shared" si="29"/>
        <v>0</v>
      </c>
      <c r="H463" s="54">
        <f t="shared" si="29"/>
        <v>0</v>
      </c>
      <c r="I463" s="99"/>
      <c r="J463" s="99"/>
      <c r="K463" s="99"/>
      <c r="L463" s="99"/>
    </row>
    <row r="464" spans="1:12" ht="67.5" hidden="1">
      <c r="A464" s="193" t="s">
        <v>1057</v>
      </c>
      <c r="B464" s="107" t="s">
        <v>777</v>
      </c>
      <c r="C464" s="107" t="s">
        <v>954</v>
      </c>
      <c r="D464" s="107" t="s">
        <v>320</v>
      </c>
      <c r="E464" s="107"/>
      <c r="F464" s="104">
        <f t="shared" si="29"/>
        <v>0</v>
      </c>
      <c r="G464" s="54">
        <f t="shared" si="29"/>
        <v>0</v>
      </c>
      <c r="H464" s="54">
        <f t="shared" si="29"/>
        <v>0</v>
      </c>
      <c r="I464" s="99"/>
      <c r="J464" s="99"/>
      <c r="K464" s="99"/>
      <c r="L464" s="99"/>
    </row>
    <row r="465" spans="1:12" ht="27" hidden="1">
      <c r="A465" s="107" t="s">
        <v>877</v>
      </c>
      <c r="B465" s="107" t="s">
        <v>777</v>
      </c>
      <c r="C465" s="107" t="s">
        <v>954</v>
      </c>
      <c r="D465" s="107" t="s">
        <v>1058</v>
      </c>
      <c r="E465" s="107"/>
      <c r="F465" s="38">
        <f t="shared" si="29"/>
        <v>0</v>
      </c>
      <c r="G465" s="31">
        <f t="shared" si="29"/>
        <v>0</v>
      </c>
      <c r="H465" s="31">
        <f t="shared" si="29"/>
        <v>0</v>
      </c>
      <c r="I465" s="99"/>
      <c r="J465" s="99"/>
      <c r="K465" s="99"/>
      <c r="L465" s="99"/>
    </row>
    <row r="466" spans="1:12" ht="27" hidden="1">
      <c r="A466" s="107" t="s">
        <v>940</v>
      </c>
      <c r="B466" s="107" t="s">
        <v>777</v>
      </c>
      <c r="C466" s="107" t="s">
        <v>954</v>
      </c>
      <c r="D466" s="107" t="s">
        <v>1058</v>
      </c>
      <c r="E466" s="107" t="s">
        <v>763</v>
      </c>
      <c r="F466" s="38"/>
      <c r="G466" s="31"/>
      <c r="H466" s="31"/>
      <c r="I466" s="99"/>
      <c r="J466" s="99"/>
      <c r="K466" s="99"/>
      <c r="L466" s="99"/>
    </row>
    <row r="467" spans="1:12" ht="33" customHeight="1">
      <c r="A467" s="185" t="s">
        <v>286</v>
      </c>
      <c r="B467" s="147" t="s">
        <v>777</v>
      </c>
      <c r="C467" s="147" t="s">
        <v>954</v>
      </c>
      <c r="D467" s="147" t="s">
        <v>841</v>
      </c>
      <c r="E467" s="107"/>
      <c r="F467" s="39">
        <f aca="true" t="shared" si="30" ref="F467:H468">F468</f>
        <v>1499.4</v>
      </c>
      <c r="G467" s="30">
        <f t="shared" si="30"/>
        <v>1600</v>
      </c>
      <c r="H467" s="30">
        <f t="shared" si="30"/>
        <v>1700</v>
      </c>
      <c r="I467" s="99"/>
      <c r="J467" s="99"/>
      <c r="K467" s="99"/>
      <c r="L467" s="99"/>
    </row>
    <row r="468" spans="1:12" ht="45" customHeight="1">
      <c r="A468" s="197" t="s">
        <v>287</v>
      </c>
      <c r="B468" s="107" t="s">
        <v>777</v>
      </c>
      <c r="C468" s="107" t="s">
        <v>954</v>
      </c>
      <c r="D468" s="107" t="s">
        <v>232</v>
      </c>
      <c r="E468" s="110"/>
      <c r="F468" s="37">
        <f>F470</f>
        <v>1499.4</v>
      </c>
      <c r="G468" s="27">
        <f t="shared" si="30"/>
        <v>1600</v>
      </c>
      <c r="H468" s="27">
        <f t="shared" si="30"/>
        <v>1700</v>
      </c>
      <c r="I468" s="99"/>
      <c r="J468" s="99"/>
      <c r="K468" s="99"/>
      <c r="L468" s="99"/>
    </row>
    <row r="469" spans="1:12" ht="15" hidden="1">
      <c r="A469" s="107"/>
      <c r="B469" s="107"/>
      <c r="C469" s="107"/>
      <c r="D469" s="107"/>
      <c r="E469" s="107"/>
      <c r="F469" s="38"/>
      <c r="G469" s="31">
        <f>G471</f>
        <v>1600</v>
      </c>
      <c r="H469" s="31">
        <f>H471</f>
        <v>1700</v>
      </c>
      <c r="I469" s="99"/>
      <c r="J469" s="99"/>
      <c r="K469" s="99"/>
      <c r="L469" s="99"/>
    </row>
    <row r="470" spans="1:12" ht="40.5">
      <c r="A470" s="107" t="s">
        <v>223</v>
      </c>
      <c r="B470" s="107" t="s">
        <v>777</v>
      </c>
      <c r="C470" s="107" t="s">
        <v>954</v>
      </c>
      <c r="D470" s="107" t="s">
        <v>719</v>
      </c>
      <c r="E470" s="107"/>
      <c r="F470" s="38">
        <f>F471</f>
        <v>1499.4</v>
      </c>
      <c r="G470" s="31"/>
      <c r="H470" s="31"/>
      <c r="I470" s="99"/>
      <c r="J470" s="99"/>
      <c r="K470" s="99"/>
      <c r="L470" s="99"/>
    </row>
    <row r="471" spans="1:18" ht="27">
      <c r="A471" s="231" t="s">
        <v>575</v>
      </c>
      <c r="B471" s="107" t="s">
        <v>777</v>
      </c>
      <c r="C471" s="107" t="s">
        <v>954</v>
      </c>
      <c r="D471" s="107" t="s">
        <v>719</v>
      </c>
      <c r="E471" s="107" t="s">
        <v>763</v>
      </c>
      <c r="F471" s="491">
        <v>1499.4</v>
      </c>
      <c r="G471" s="31">
        <v>1600</v>
      </c>
      <c r="H471" s="31">
        <v>1700</v>
      </c>
      <c r="I471" s="99"/>
      <c r="J471" s="99"/>
      <c r="K471" s="99"/>
      <c r="L471" s="99"/>
      <c r="R471" s="16"/>
    </row>
    <row r="472" spans="1:12" ht="15">
      <c r="A472" s="209" t="s">
        <v>812</v>
      </c>
      <c r="B472" s="110" t="s">
        <v>777</v>
      </c>
      <c r="C472" s="110" t="s">
        <v>954</v>
      </c>
      <c r="D472" s="110"/>
      <c r="E472" s="110"/>
      <c r="F472" s="40">
        <f>F474+F480</f>
        <v>8347.4</v>
      </c>
      <c r="G472" s="30">
        <f>G475</f>
        <v>7749</v>
      </c>
      <c r="H472" s="30">
        <f>H475</f>
        <v>7949</v>
      </c>
      <c r="I472" s="97"/>
      <c r="J472" s="99"/>
      <c r="K472" s="99"/>
      <c r="L472" s="99"/>
    </row>
    <row r="473" spans="1:12" ht="42.75">
      <c r="A473" s="148" t="s">
        <v>672</v>
      </c>
      <c r="B473" s="147" t="s">
        <v>491</v>
      </c>
      <c r="C473" s="147" t="s">
        <v>954</v>
      </c>
      <c r="D473" s="147" t="s">
        <v>988</v>
      </c>
      <c r="E473" s="110"/>
      <c r="F473" s="40">
        <f>F474</f>
        <v>8327.4</v>
      </c>
      <c r="G473" s="30"/>
      <c r="H473" s="30"/>
      <c r="I473" s="97"/>
      <c r="J473" s="99"/>
      <c r="K473" s="99"/>
      <c r="L473" s="99"/>
    </row>
    <row r="474" spans="1:12" ht="28.5">
      <c r="A474" s="148" t="s">
        <v>229</v>
      </c>
      <c r="B474" s="147" t="s">
        <v>777</v>
      </c>
      <c r="C474" s="147" t="s">
        <v>954</v>
      </c>
      <c r="D474" s="147" t="s">
        <v>989</v>
      </c>
      <c r="E474" s="147"/>
      <c r="F474" s="52">
        <f>F475</f>
        <v>8327.4</v>
      </c>
      <c r="G474" s="30"/>
      <c r="H474" s="30"/>
      <c r="I474" s="97"/>
      <c r="J474" s="99"/>
      <c r="K474" s="99"/>
      <c r="L474" s="99"/>
    </row>
    <row r="475" spans="1:12" ht="41.25">
      <c r="A475" s="224" t="s">
        <v>227</v>
      </c>
      <c r="B475" s="107" t="s">
        <v>777</v>
      </c>
      <c r="C475" s="107" t="s">
        <v>954</v>
      </c>
      <c r="D475" s="107" t="s">
        <v>228</v>
      </c>
      <c r="E475" s="107"/>
      <c r="F475" s="37">
        <f>F476</f>
        <v>8327.4</v>
      </c>
      <c r="G475" s="28">
        <f>G477+G478+G479</f>
        <v>7749</v>
      </c>
      <c r="H475" s="28">
        <f>H477+H478+H479</f>
        <v>7949</v>
      </c>
      <c r="I475" s="99"/>
      <c r="J475" s="99"/>
      <c r="K475" s="99"/>
      <c r="L475" s="99"/>
    </row>
    <row r="476" spans="1:12" ht="27">
      <c r="A476" s="107" t="s">
        <v>880</v>
      </c>
      <c r="B476" s="153" t="s">
        <v>777</v>
      </c>
      <c r="C476" s="107" t="s">
        <v>954</v>
      </c>
      <c r="D476" s="107" t="s">
        <v>230</v>
      </c>
      <c r="E476" s="107"/>
      <c r="F476" s="37">
        <f>F477+F478+F479</f>
        <v>8327.4</v>
      </c>
      <c r="G476" s="27">
        <f>G477+G478+G479</f>
        <v>7749</v>
      </c>
      <c r="H476" s="27">
        <f>H477+H478+H479</f>
        <v>7949</v>
      </c>
      <c r="I476" s="97" t="s">
        <v>666</v>
      </c>
      <c r="J476" s="97" t="s">
        <v>458</v>
      </c>
      <c r="K476" s="99"/>
      <c r="L476" s="99"/>
    </row>
    <row r="477" spans="1:18" ht="67.5">
      <c r="A477" s="107" t="s">
        <v>939</v>
      </c>
      <c r="B477" s="107" t="s">
        <v>777</v>
      </c>
      <c r="C477" s="107" t="s">
        <v>954</v>
      </c>
      <c r="D477" s="107" t="s">
        <v>230</v>
      </c>
      <c r="E477" s="107" t="s">
        <v>163</v>
      </c>
      <c r="F477" s="490">
        <v>7241</v>
      </c>
      <c r="G477" s="101">
        <v>6950</v>
      </c>
      <c r="H477" s="101">
        <v>7150</v>
      </c>
      <c r="I477" s="144">
        <v>3211</v>
      </c>
      <c r="J477" s="37">
        <v>4439</v>
      </c>
      <c r="K477" s="99"/>
      <c r="L477" s="99"/>
      <c r="R477" s="16"/>
    </row>
    <row r="478" spans="1:12" ht="27.75">
      <c r="A478" s="232" t="s">
        <v>575</v>
      </c>
      <c r="B478" s="107" t="s">
        <v>777</v>
      </c>
      <c r="C478" s="107" t="s">
        <v>954</v>
      </c>
      <c r="D478" s="107" t="s">
        <v>230</v>
      </c>
      <c r="E478" s="107" t="s">
        <v>763</v>
      </c>
      <c r="F478" s="37">
        <v>1050.4</v>
      </c>
      <c r="G478" s="101">
        <v>784</v>
      </c>
      <c r="H478" s="101">
        <v>784</v>
      </c>
      <c r="I478" s="144">
        <v>304</v>
      </c>
      <c r="J478" s="37">
        <v>712</v>
      </c>
      <c r="K478" s="99"/>
      <c r="L478" s="99"/>
    </row>
    <row r="479" spans="1:18" ht="15">
      <c r="A479" s="21" t="s">
        <v>161</v>
      </c>
      <c r="B479" s="107" t="s">
        <v>777</v>
      </c>
      <c r="C479" s="107" t="s">
        <v>954</v>
      </c>
      <c r="D479" s="107" t="s">
        <v>230</v>
      </c>
      <c r="E479" s="107" t="s">
        <v>162</v>
      </c>
      <c r="F479" s="490">
        <v>36</v>
      </c>
      <c r="G479" s="101">
        <v>15</v>
      </c>
      <c r="H479" s="101">
        <v>15</v>
      </c>
      <c r="I479" s="144">
        <v>15</v>
      </c>
      <c r="J479" s="27">
        <v>6</v>
      </c>
      <c r="K479" s="99"/>
      <c r="L479" s="99"/>
      <c r="R479" s="16"/>
    </row>
    <row r="480" spans="1:12" ht="57">
      <c r="A480" s="148" t="s">
        <v>250</v>
      </c>
      <c r="B480" s="147" t="s">
        <v>777</v>
      </c>
      <c r="C480" s="147" t="s">
        <v>954</v>
      </c>
      <c r="D480" s="147" t="s">
        <v>257</v>
      </c>
      <c r="E480" s="147"/>
      <c r="F480" s="41">
        <f>F481</f>
        <v>20</v>
      </c>
      <c r="G480" s="101"/>
      <c r="H480" s="101"/>
      <c r="I480" s="100"/>
      <c r="J480" s="428"/>
      <c r="K480" s="99"/>
      <c r="L480" s="99"/>
    </row>
    <row r="481" spans="1:12" ht="27">
      <c r="A481" s="107" t="s">
        <v>251</v>
      </c>
      <c r="B481" s="107" t="s">
        <v>777</v>
      </c>
      <c r="C481" s="107" t="s">
        <v>954</v>
      </c>
      <c r="D481" s="107" t="s">
        <v>252</v>
      </c>
      <c r="E481" s="107"/>
      <c r="F481" s="38">
        <f>F482</f>
        <v>20</v>
      </c>
      <c r="G481" s="101"/>
      <c r="H481" s="101"/>
      <c r="I481" s="100"/>
      <c r="J481" s="428"/>
      <c r="K481" s="99"/>
      <c r="L481" s="99"/>
    </row>
    <row r="482" spans="1:12" ht="41.25">
      <c r="A482" s="504" t="s">
        <v>253</v>
      </c>
      <c r="B482" s="107" t="s">
        <v>777</v>
      </c>
      <c r="C482" s="107" t="s">
        <v>954</v>
      </c>
      <c r="D482" s="107" t="s">
        <v>254</v>
      </c>
      <c r="E482" s="107"/>
      <c r="F482" s="161">
        <f>F483</f>
        <v>20</v>
      </c>
      <c r="G482" s="101"/>
      <c r="H482" s="101"/>
      <c r="I482" s="100"/>
      <c r="J482" s="428"/>
      <c r="K482" s="99"/>
      <c r="L482" s="99"/>
    </row>
    <row r="483" spans="1:12" ht="27.75">
      <c r="A483" s="169" t="s">
        <v>325</v>
      </c>
      <c r="B483" s="107" t="s">
        <v>777</v>
      </c>
      <c r="C483" s="107" t="s">
        <v>954</v>
      </c>
      <c r="D483" s="107" t="s">
        <v>255</v>
      </c>
      <c r="E483" s="107"/>
      <c r="F483" s="161">
        <f>F484</f>
        <v>20</v>
      </c>
      <c r="G483" s="101"/>
      <c r="H483" s="101"/>
      <c r="I483" s="100"/>
      <c r="J483" s="428"/>
      <c r="K483" s="99"/>
      <c r="L483" s="99"/>
    </row>
    <row r="484" spans="1:12" ht="27.75">
      <c r="A484" s="232" t="s">
        <v>575</v>
      </c>
      <c r="B484" s="107" t="s">
        <v>777</v>
      </c>
      <c r="C484" s="107" t="s">
        <v>954</v>
      </c>
      <c r="D484" s="107" t="s">
        <v>255</v>
      </c>
      <c r="E484" s="107" t="s">
        <v>763</v>
      </c>
      <c r="F484" s="38">
        <v>20</v>
      </c>
      <c r="G484" s="101"/>
      <c r="H484" s="101"/>
      <c r="I484" s="100"/>
      <c r="J484" s="428"/>
      <c r="K484" s="99"/>
      <c r="L484" s="99"/>
    </row>
    <row r="485" spans="1:12" ht="15">
      <c r="A485" s="110" t="s">
        <v>154</v>
      </c>
      <c r="B485" s="110" t="s">
        <v>777</v>
      </c>
      <c r="C485" s="110" t="s">
        <v>777</v>
      </c>
      <c r="D485" s="110"/>
      <c r="E485" s="110"/>
      <c r="F485" s="39">
        <f>F486</f>
        <v>1040</v>
      </c>
      <c r="G485" s="30" t="e">
        <f>G486</f>
        <v>#REF!</v>
      </c>
      <c r="H485" s="30" t="e">
        <f>H486</f>
        <v>#REF!</v>
      </c>
      <c r="I485" s="99"/>
      <c r="J485" s="99"/>
      <c r="K485" s="99"/>
      <c r="L485" s="99"/>
    </row>
    <row r="486" spans="1:12" ht="89.25" customHeight="1">
      <c r="A486" s="209" t="s">
        <v>478</v>
      </c>
      <c r="B486" s="147" t="s">
        <v>777</v>
      </c>
      <c r="C486" s="147" t="s">
        <v>777</v>
      </c>
      <c r="D486" s="147" t="s">
        <v>479</v>
      </c>
      <c r="E486" s="147"/>
      <c r="F486" s="52">
        <f>F487+F491</f>
        <v>1040</v>
      </c>
      <c r="G486" s="28" t="e">
        <f>G487+G491</f>
        <v>#REF!</v>
      </c>
      <c r="H486" s="28" t="e">
        <f>H487+H491</f>
        <v>#REF!</v>
      </c>
      <c r="I486" s="99"/>
      <c r="J486" s="99"/>
      <c r="K486" s="99"/>
      <c r="L486" s="99"/>
    </row>
    <row r="487" spans="1:12" ht="39" customHeight="1">
      <c r="A487" s="190" t="s">
        <v>481</v>
      </c>
      <c r="B487" s="153" t="s">
        <v>777</v>
      </c>
      <c r="C487" s="153" t="s">
        <v>777</v>
      </c>
      <c r="D487" s="153" t="s">
        <v>1039</v>
      </c>
      <c r="E487" s="153"/>
      <c r="F487" s="53">
        <f>F488</f>
        <v>190</v>
      </c>
      <c r="G487" s="28">
        <f>G489</f>
        <v>180</v>
      </c>
      <c r="H487" s="28">
        <f>H489</f>
        <v>190</v>
      </c>
      <c r="I487" s="99"/>
      <c r="J487" s="99"/>
      <c r="K487" s="99"/>
      <c r="L487" s="99"/>
    </row>
    <row r="488" spans="1:12" ht="46.5" customHeight="1">
      <c r="A488" s="220" t="s">
        <v>482</v>
      </c>
      <c r="B488" s="107" t="s">
        <v>777</v>
      </c>
      <c r="C488" s="107" t="s">
        <v>777</v>
      </c>
      <c r="D488" s="107" t="s">
        <v>1040</v>
      </c>
      <c r="E488" s="107"/>
      <c r="F488" s="37">
        <f>F489</f>
        <v>190</v>
      </c>
      <c r="G488" s="28"/>
      <c r="H488" s="28"/>
      <c r="I488" s="99"/>
      <c r="J488" s="99"/>
      <c r="K488" s="99"/>
      <c r="L488" s="99"/>
    </row>
    <row r="489" spans="1:12" ht="15" customHeight="1">
      <c r="A489" s="256" t="s">
        <v>500</v>
      </c>
      <c r="B489" s="107" t="s">
        <v>777</v>
      </c>
      <c r="C489" s="107" t="s">
        <v>777</v>
      </c>
      <c r="D489" s="107" t="s">
        <v>484</v>
      </c>
      <c r="E489" s="107"/>
      <c r="F489" s="37">
        <f>F490</f>
        <v>190</v>
      </c>
      <c r="G489" s="27">
        <f>G490</f>
        <v>180</v>
      </c>
      <c r="H489" s="27">
        <f>H490</f>
        <v>190</v>
      </c>
      <c r="I489" s="99"/>
      <c r="J489" s="99"/>
      <c r="K489" s="99"/>
      <c r="L489" s="99"/>
    </row>
    <row r="490" spans="1:12" ht="27">
      <c r="A490" s="231" t="s">
        <v>575</v>
      </c>
      <c r="B490" s="107" t="s">
        <v>777</v>
      </c>
      <c r="C490" s="107" t="s">
        <v>777</v>
      </c>
      <c r="D490" s="107" t="s">
        <v>484</v>
      </c>
      <c r="E490" s="107" t="s">
        <v>763</v>
      </c>
      <c r="F490" s="38">
        <v>190</v>
      </c>
      <c r="G490" s="31">
        <v>180</v>
      </c>
      <c r="H490" s="31">
        <v>190</v>
      </c>
      <c r="I490" s="99"/>
      <c r="J490" s="99"/>
      <c r="K490" s="99"/>
      <c r="L490" s="99"/>
    </row>
    <row r="491" spans="1:12" ht="34.5" customHeight="1">
      <c r="A491" s="190" t="s">
        <v>979</v>
      </c>
      <c r="B491" s="107" t="s">
        <v>777</v>
      </c>
      <c r="C491" s="107" t="s">
        <v>777</v>
      </c>
      <c r="D491" s="107" t="s">
        <v>486</v>
      </c>
      <c r="E491" s="107"/>
      <c r="F491" s="38">
        <f>F492</f>
        <v>850</v>
      </c>
      <c r="G491" s="31" t="e">
        <f>G496</f>
        <v>#REF!</v>
      </c>
      <c r="H491" s="31" t="e">
        <f>H496</f>
        <v>#REF!</v>
      </c>
      <c r="I491" s="99"/>
      <c r="J491" s="99"/>
      <c r="K491" s="99"/>
      <c r="L491" s="99"/>
    </row>
    <row r="492" spans="1:12" ht="41.25">
      <c r="A492" s="224" t="s">
        <v>981</v>
      </c>
      <c r="B492" s="107" t="s">
        <v>777</v>
      </c>
      <c r="C492" s="107" t="s">
        <v>777</v>
      </c>
      <c r="D492" s="107" t="s">
        <v>488</v>
      </c>
      <c r="E492" s="107"/>
      <c r="F492" s="38">
        <f>F493+F496</f>
        <v>850</v>
      </c>
      <c r="G492" s="31"/>
      <c r="H492" s="31"/>
      <c r="I492" s="99"/>
      <c r="J492" s="99"/>
      <c r="K492" s="99"/>
      <c r="L492" s="99"/>
    </row>
    <row r="493" spans="1:12" ht="15">
      <c r="A493" s="197" t="s">
        <v>323</v>
      </c>
      <c r="B493" s="107" t="s">
        <v>777</v>
      </c>
      <c r="C493" s="107" t="s">
        <v>777</v>
      </c>
      <c r="D493" s="107" t="s">
        <v>1024</v>
      </c>
      <c r="E493" s="107"/>
      <c r="F493" s="38">
        <f>F495+F494</f>
        <v>850</v>
      </c>
      <c r="G493" s="31"/>
      <c r="H493" s="31"/>
      <c r="I493" s="99"/>
      <c r="J493" s="99"/>
      <c r="K493" s="99"/>
      <c r="L493" s="99"/>
    </row>
    <row r="494" spans="1:12" ht="15">
      <c r="A494" s="159" t="s">
        <v>298</v>
      </c>
      <c r="B494" s="107" t="s">
        <v>777</v>
      </c>
      <c r="C494" s="107" t="s">
        <v>777</v>
      </c>
      <c r="D494" s="107" t="s">
        <v>1024</v>
      </c>
      <c r="E494" s="107" t="s">
        <v>160</v>
      </c>
      <c r="F494" s="38">
        <v>607.11</v>
      </c>
      <c r="G494" s="31"/>
      <c r="H494" s="31"/>
      <c r="I494" s="99"/>
      <c r="J494" s="99"/>
      <c r="K494" s="99"/>
      <c r="L494" s="99"/>
    </row>
    <row r="495" spans="1:12" ht="27">
      <c r="A495" s="231" t="s">
        <v>575</v>
      </c>
      <c r="B495" s="107" t="s">
        <v>777</v>
      </c>
      <c r="C495" s="107" t="s">
        <v>777</v>
      </c>
      <c r="D495" s="107" t="s">
        <v>1024</v>
      </c>
      <c r="E495" s="107" t="s">
        <v>763</v>
      </c>
      <c r="F495" s="38">
        <v>242.89</v>
      </c>
      <c r="G495" s="31"/>
      <c r="H495" s="31"/>
      <c r="I495" s="99"/>
      <c r="J495" s="99"/>
      <c r="K495" s="99"/>
      <c r="L495" s="99"/>
    </row>
    <row r="496" spans="1:12" ht="15" hidden="1">
      <c r="A496" s="197" t="s">
        <v>323</v>
      </c>
      <c r="B496" s="107" t="s">
        <v>777</v>
      </c>
      <c r="C496" s="107" t="s">
        <v>777</v>
      </c>
      <c r="D496" s="107" t="s">
        <v>121</v>
      </c>
      <c r="E496" s="107"/>
      <c r="F496" s="38">
        <f>F497</f>
        <v>0</v>
      </c>
      <c r="G496" s="31" t="e">
        <f>G497+#REF!</f>
        <v>#REF!</v>
      </c>
      <c r="H496" s="31" t="e">
        <f>H497+#REF!</f>
        <v>#REF!</v>
      </c>
      <c r="I496" s="99"/>
      <c r="J496" s="99"/>
      <c r="K496" s="99"/>
      <c r="L496" s="99"/>
    </row>
    <row r="497" spans="1:12" ht="27" hidden="1">
      <c r="A497" s="231" t="s">
        <v>575</v>
      </c>
      <c r="B497" s="107" t="s">
        <v>777</v>
      </c>
      <c r="C497" s="107" t="s">
        <v>777</v>
      </c>
      <c r="D497" s="107" t="s">
        <v>121</v>
      </c>
      <c r="E497" s="107" t="s">
        <v>763</v>
      </c>
      <c r="F497" s="38"/>
      <c r="G497" s="31">
        <v>400</v>
      </c>
      <c r="H497" s="31">
        <v>420</v>
      </c>
      <c r="I497" s="99"/>
      <c r="J497" s="99"/>
      <c r="K497" s="99"/>
      <c r="L497" s="99"/>
    </row>
    <row r="498" spans="1:12" ht="15">
      <c r="A498" s="110" t="s">
        <v>770</v>
      </c>
      <c r="B498" s="110" t="s">
        <v>777</v>
      </c>
      <c r="C498" s="110" t="s">
        <v>779</v>
      </c>
      <c r="D498" s="107"/>
      <c r="E498" s="107"/>
      <c r="F498" s="39">
        <f>F499+F510</f>
        <v>6234.826</v>
      </c>
      <c r="G498" s="30">
        <f>G499+G510</f>
        <v>5546.966</v>
      </c>
      <c r="H498" s="30">
        <f>H499+H510</f>
        <v>5146.966</v>
      </c>
      <c r="I498" s="99"/>
      <c r="J498" s="99"/>
      <c r="K498" s="99"/>
      <c r="L498" s="99"/>
    </row>
    <row r="499" spans="1:12" ht="43.5" customHeight="1">
      <c r="A499" s="148" t="s">
        <v>672</v>
      </c>
      <c r="B499" s="147" t="s">
        <v>491</v>
      </c>
      <c r="C499" s="147" t="s">
        <v>779</v>
      </c>
      <c r="D499" s="147" t="s">
        <v>988</v>
      </c>
      <c r="E499" s="107"/>
      <c r="F499" s="37">
        <f>F500</f>
        <v>5944.826</v>
      </c>
      <c r="G499" s="27">
        <f>G500</f>
        <v>5146.966</v>
      </c>
      <c r="H499" s="27">
        <f>H500</f>
        <v>5146.966</v>
      </c>
      <c r="I499" s="99"/>
      <c r="J499" s="99"/>
      <c r="K499" s="99"/>
      <c r="L499" s="99"/>
    </row>
    <row r="500" spans="1:12" ht="27.75">
      <c r="A500" s="187" t="s">
        <v>673</v>
      </c>
      <c r="B500" s="153" t="s">
        <v>777</v>
      </c>
      <c r="C500" s="153" t="s">
        <v>779</v>
      </c>
      <c r="D500" s="153" t="s">
        <v>990</v>
      </c>
      <c r="E500" s="153"/>
      <c r="F500" s="53">
        <f>F502+F506</f>
        <v>5944.826</v>
      </c>
      <c r="G500" s="27">
        <f>G502+G504</f>
        <v>5146.966</v>
      </c>
      <c r="H500" s="27">
        <f>H502+H504</f>
        <v>5146.966</v>
      </c>
      <c r="I500" s="99"/>
      <c r="J500" s="99"/>
      <c r="K500" s="99"/>
      <c r="L500" s="99"/>
    </row>
    <row r="501" spans="1:12" ht="27.75">
      <c r="A501" s="224" t="s">
        <v>674</v>
      </c>
      <c r="B501" s="107" t="s">
        <v>777</v>
      </c>
      <c r="C501" s="107" t="s">
        <v>779</v>
      </c>
      <c r="D501" s="107" t="s">
        <v>675</v>
      </c>
      <c r="E501" s="107"/>
      <c r="F501" s="37">
        <f>SUM(F502,F506)</f>
        <v>5944.826</v>
      </c>
      <c r="G501" s="27"/>
      <c r="H501" s="27"/>
      <c r="I501" s="99"/>
      <c r="J501" s="99"/>
      <c r="K501" s="99"/>
      <c r="L501" s="99"/>
    </row>
    <row r="502" spans="1:12" ht="41.25">
      <c r="A502" s="169" t="s">
        <v>1043</v>
      </c>
      <c r="B502" s="107" t="s">
        <v>491</v>
      </c>
      <c r="C502" s="107" t="s">
        <v>779</v>
      </c>
      <c r="D502" s="107" t="s">
        <v>676</v>
      </c>
      <c r="E502" s="107"/>
      <c r="F502" s="37">
        <f>F503</f>
        <v>50.826</v>
      </c>
      <c r="G502" s="27">
        <f>G503</f>
        <v>18.966</v>
      </c>
      <c r="H502" s="27">
        <f>H503</f>
        <v>18.966</v>
      </c>
      <c r="I502" s="99"/>
      <c r="J502" s="99"/>
      <c r="K502" s="99"/>
      <c r="L502" s="99"/>
    </row>
    <row r="503" spans="1:12" ht="67.5">
      <c r="A503" s="107" t="s">
        <v>939</v>
      </c>
      <c r="B503" s="107" t="s">
        <v>491</v>
      </c>
      <c r="C503" s="107" t="s">
        <v>779</v>
      </c>
      <c r="D503" s="107" t="s">
        <v>676</v>
      </c>
      <c r="E503" s="107" t="s">
        <v>163</v>
      </c>
      <c r="F503" s="37">
        <v>50.826</v>
      </c>
      <c r="G503" s="27">
        <v>18.966</v>
      </c>
      <c r="H503" s="27">
        <v>18.966</v>
      </c>
      <c r="I503" s="99"/>
      <c r="J503" s="99"/>
      <c r="K503" s="99"/>
      <c r="L503" s="99"/>
    </row>
    <row r="504" spans="1:12" ht="15" hidden="1">
      <c r="A504" s="187"/>
      <c r="B504" s="107"/>
      <c r="C504" s="107"/>
      <c r="D504" s="107"/>
      <c r="E504" s="107"/>
      <c r="F504" s="37"/>
      <c r="G504" s="27">
        <f>G507+G508+G509</f>
        <v>5128</v>
      </c>
      <c r="H504" s="27">
        <f>H507+H508+H509</f>
        <v>5128</v>
      </c>
      <c r="I504" s="99"/>
      <c r="J504" s="99"/>
      <c r="K504" s="99"/>
      <c r="L504" s="99"/>
    </row>
    <row r="505" spans="1:12" ht="15" hidden="1">
      <c r="A505" s="224"/>
      <c r="B505" s="107"/>
      <c r="C505" s="107"/>
      <c r="D505" s="107"/>
      <c r="E505" s="107"/>
      <c r="F505" s="37"/>
      <c r="G505" s="27"/>
      <c r="H505" s="27"/>
      <c r="I505" s="99"/>
      <c r="J505" s="99"/>
      <c r="K505" s="99"/>
      <c r="L505" s="99"/>
    </row>
    <row r="506" spans="1:12" ht="27">
      <c r="A506" s="107" t="s">
        <v>495</v>
      </c>
      <c r="B506" s="107" t="s">
        <v>777</v>
      </c>
      <c r="C506" s="107" t="s">
        <v>779</v>
      </c>
      <c r="D506" s="107" t="s">
        <v>677</v>
      </c>
      <c r="E506" s="107"/>
      <c r="F506" s="37">
        <f>F507+F508+F509</f>
        <v>5894</v>
      </c>
      <c r="G506" s="27"/>
      <c r="H506" s="27"/>
      <c r="I506" s="99"/>
      <c r="J506" s="99"/>
      <c r="K506" s="99"/>
      <c r="L506" s="99"/>
    </row>
    <row r="507" spans="1:12" ht="67.5">
      <c r="A507" s="107" t="s">
        <v>939</v>
      </c>
      <c r="B507" s="107" t="s">
        <v>777</v>
      </c>
      <c r="C507" s="107" t="s">
        <v>779</v>
      </c>
      <c r="D507" s="107" t="s">
        <v>677</v>
      </c>
      <c r="E507" s="107" t="s">
        <v>163</v>
      </c>
      <c r="F507" s="436">
        <v>5473</v>
      </c>
      <c r="G507" s="27">
        <v>4924</v>
      </c>
      <c r="H507" s="27">
        <v>4924</v>
      </c>
      <c r="I507" s="99"/>
      <c r="J507" s="99"/>
      <c r="K507" s="99"/>
      <c r="L507" s="99"/>
    </row>
    <row r="508" spans="1:12" ht="27">
      <c r="A508" s="231" t="s">
        <v>575</v>
      </c>
      <c r="B508" s="107" t="s">
        <v>777</v>
      </c>
      <c r="C508" s="107" t="s">
        <v>779</v>
      </c>
      <c r="D508" s="107" t="s">
        <v>677</v>
      </c>
      <c r="E508" s="107" t="s">
        <v>763</v>
      </c>
      <c r="F508" s="37">
        <v>418</v>
      </c>
      <c r="G508" s="27">
        <v>202</v>
      </c>
      <c r="H508" s="27">
        <v>202</v>
      </c>
      <c r="I508" s="99"/>
      <c r="J508" s="99"/>
      <c r="K508" s="99"/>
      <c r="L508" s="99"/>
    </row>
    <row r="509" spans="1:12" ht="15">
      <c r="A509" s="107" t="s">
        <v>161</v>
      </c>
      <c r="B509" s="107" t="s">
        <v>777</v>
      </c>
      <c r="C509" s="107" t="s">
        <v>779</v>
      </c>
      <c r="D509" s="107" t="s">
        <v>677</v>
      </c>
      <c r="E509" s="107" t="s">
        <v>162</v>
      </c>
      <c r="F509" s="37">
        <v>3</v>
      </c>
      <c r="G509" s="27">
        <v>2</v>
      </c>
      <c r="H509" s="27">
        <v>2</v>
      </c>
      <c r="I509" s="99"/>
      <c r="J509" s="99"/>
      <c r="K509" s="99"/>
      <c r="L509" s="99"/>
    </row>
    <row r="510" spans="1:12" ht="108.75" customHeight="1">
      <c r="A510" s="147" t="s">
        <v>1015</v>
      </c>
      <c r="B510" s="110" t="s">
        <v>777</v>
      </c>
      <c r="C510" s="110" t="s">
        <v>779</v>
      </c>
      <c r="D510" s="147" t="s">
        <v>1018</v>
      </c>
      <c r="E510" s="147"/>
      <c r="F510" s="52">
        <f>F512</f>
        <v>290</v>
      </c>
      <c r="G510" s="158">
        <f>G512</f>
        <v>400</v>
      </c>
      <c r="H510" s="28">
        <f>H512</f>
        <v>0</v>
      </c>
      <c r="I510" s="99"/>
      <c r="J510" s="99"/>
      <c r="K510" s="99"/>
      <c r="L510" s="99"/>
    </row>
    <row r="511" spans="1:12" ht="49.5" customHeight="1">
      <c r="A511" s="147" t="s">
        <v>1014</v>
      </c>
      <c r="B511" s="110"/>
      <c r="C511" s="110"/>
      <c r="D511" s="147"/>
      <c r="E511" s="147"/>
      <c r="F511" s="52"/>
      <c r="G511" s="158"/>
      <c r="H511" s="28"/>
      <c r="I511" s="99"/>
      <c r="J511" s="99"/>
      <c r="K511" s="99"/>
      <c r="L511" s="99"/>
    </row>
    <row r="512" spans="1:12" ht="50.25" customHeight="1">
      <c r="A512" s="511" t="s">
        <v>1016</v>
      </c>
      <c r="B512" s="107" t="s">
        <v>777</v>
      </c>
      <c r="C512" s="107" t="s">
        <v>779</v>
      </c>
      <c r="D512" s="107" t="s">
        <v>1019</v>
      </c>
      <c r="E512" s="107"/>
      <c r="F512" s="37">
        <f>F513</f>
        <v>290</v>
      </c>
      <c r="G512" s="27">
        <f>G514</f>
        <v>400</v>
      </c>
      <c r="H512" s="27">
        <f>H514</f>
        <v>0</v>
      </c>
      <c r="I512" s="99"/>
      <c r="J512" s="99"/>
      <c r="K512" s="99"/>
      <c r="L512" s="99"/>
    </row>
    <row r="513" spans="1:12" ht="39.75" customHeight="1">
      <c r="A513" s="160" t="s">
        <v>1017</v>
      </c>
      <c r="B513" s="107" t="s">
        <v>777</v>
      </c>
      <c r="C513" s="107" t="s">
        <v>779</v>
      </c>
      <c r="D513" s="107" t="s">
        <v>1021</v>
      </c>
      <c r="E513" s="107"/>
      <c r="F513" s="37">
        <f>F514</f>
        <v>290</v>
      </c>
      <c r="G513" s="27"/>
      <c r="H513" s="27"/>
      <c r="I513" s="99"/>
      <c r="J513" s="99"/>
      <c r="K513" s="99"/>
      <c r="L513" s="99"/>
    </row>
    <row r="514" spans="1:12" ht="27.75">
      <c r="A514" s="159" t="s">
        <v>192</v>
      </c>
      <c r="B514" s="107" t="s">
        <v>777</v>
      </c>
      <c r="C514" s="107" t="s">
        <v>779</v>
      </c>
      <c r="D514" s="107" t="s">
        <v>641</v>
      </c>
      <c r="E514" s="107"/>
      <c r="F514" s="37">
        <f>F515</f>
        <v>290</v>
      </c>
      <c r="G514" s="27">
        <f>G515</f>
        <v>400</v>
      </c>
      <c r="H514" s="27">
        <f>H515</f>
        <v>0</v>
      </c>
      <c r="I514" s="99"/>
      <c r="J514" s="99"/>
      <c r="K514" s="99"/>
      <c r="L514" s="99"/>
    </row>
    <row r="515" spans="1:12" ht="27">
      <c r="A515" s="231" t="s">
        <v>575</v>
      </c>
      <c r="B515" s="107" t="s">
        <v>777</v>
      </c>
      <c r="C515" s="107" t="s">
        <v>779</v>
      </c>
      <c r="D515" s="107" t="s">
        <v>641</v>
      </c>
      <c r="E515" s="107" t="s">
        <v>763</v>
      </c>
      <c r="F515" s="161">
        <v>290</v>
      </c>
      <c r="G515" s="32">
        <v>400</v>
      </c>
      <c r="H515" s="32"/>
      <c r="I515" s="99"/>
      <c r="J515" s="99"/>
      <c r="K515" s="99"/>
      <c r="L515" s="99"/>
    </row>
    <row r="516" spans="1:12" ht="15">
      <c r="A516" s="162" t="s">
        <v>845</v>
      </c>
      <c r="B516" s="172" t="s">
        <v>780</v>
      </c>
      <c r="C516" s="173"/>
      <c r="D516" s="173"/>
      <c r="E516" s="173"/>
      <c r="F516" s="106">
        <f>F517+F551</f>
        <v>18154.976000000002</v>
      </c>
      <c r="G516" s="35">
        <f>G517+G551</f>
        <v>20412.275999999998</v>
      </c>
      <c r="H516" s="35">
        <f>H517+H551</f>
        <v>21172.275999999998</v>
      </c>
      <c r="I516" s="99"/>
      <c r="J516" s="99"/>
      <c r="K516" s="99"/>
      <c r="L516" s="99"/>
    </row>
    <row r="517" spans="1:12" ht="15">
      <c r="A517" s="110" t="s">
        <v>771</v>
      </c>
      <c r="B517" s="110" t="s">
        <v>780</v>
      </c>
      <c r="C517" s="110" t="s">
        <v>953</v>
      </c>
      <c r="D517" s="110"/>
      <c r="E517" s="110"/>
      <c r="F517" s="39">
        <f>F518+F533+F546</f>
        <v>14758.7</v>
      </c>
      <c r="G517" s="30">
        <f>G518+G533+G538+G542</f>
        <v>17056</v>
      </c>
      <c r="H517" s="30">
        <f>H518+H533+H538+H542</f>
        <v>17816</v>
      </c>
      <c r="I517" s="99"/>
      <c r="J517" s="99"/>
      <c r="K517" s="99"/>
      <c r="L517" s="99"/>
    </row>
    <row r="518" spans="1:12" ht="44.25" customHeight="1">
      <c r="A518" s="179" t="s">
        <v>897</v>
      </c>
      <c r="B518" s="110" t="s">
        <v>780</v>
      </c>
      <c r="C518" s="110" t="s">
        <v>953</v>
      </c>
      <c r="D518" s="110" t="s">
        <v>335</v>
      </c>
      <c r="E518" s="110"/>
      <c r="F518" s="39">
        <f>F519+F525</f>
        <v>14674.5</v>
      </c>
      <c r="G518" s="30">
        <f>G519+G525</f>
        <v>17056</v>
      </c>
      <c r="H518" s="30">
        <f>H519+H525</f>
        <v>17816</v>
      </c>
      <c r="I518" s="99"/>
      <c r="J518" s="99"/>
      <c r="K518" s="99"/>
      <c r="L518" s="99"/>
    </row>
    <row r="519" spans="1:12" ht="15">
      <c r="A519" s="237" t="s">
        <v>847</v>
      </c>
      <c r="B519" s="153" t="s">
        <v>496</v>
      </c>
      <c r="C519" s="153" t="s">
        <v>953</v>
      </c>
      <c r="D519" s="153" t="s">
        <v>667</v>
      </c>
      <c r="E519" s="147"/>
      <c r="F519" s="53">
        <f>F521</f>
        <v>7876.5</v>
      </c>
      <c r="G519" s="27">
        <f>G521</f>
        <v>9517</v>
      </c>
      <c r="H519" s="27">
        <f>H521</f>
        <v>9807</v>
      </c>
      <c r="I519" s="99"/>
      <c r="J519" s="99"/>
      <c r="K519" s="99"/>
      <c r="L519" s="99"/>
    </row>
    <row r="520" spans="1:12" ht="41.25">
      <c r="A520" s="178" t="s">
        <v>350</v>
      </c>
      <c r="B520" s="107" t="s">
        <v>780</v>
      </c>
      <c r="C520" s="107" t="s">
        <v>953</v>
      </c>
      <c r="D520" s="107" t="s">
        <v>351</v>
      </c>
      <c r="E520" s="147"/>
      <c r="F520" s="37">
        <f>SUM(F521)</f>
        <v>7876.5</v>
      </c>
      <c r="G520" s="27"/>
      <c r="H520" s="27"/>
      <c r="I520" s="99"/>
      <c r="J520" s="99"/>
      <c r="K520" s="99"/>
      <c r="L520" s="99"/>
    </row>
    <row r="521" spans="1:12" ht="27">
      <c r="A521" s="107" t="s">
        <v>495</v>
      </c>
      <c r="B521" s="107" t="s">
        <v>780</v>
      </c>
      <c r="C521" s="107" t="s">
        <v>953</v>
      </c>
      <c r="D521" s="107" t="s">
        <v>352</v>
      </c>
      <c r="E521" s="107"/>
      <c r="F521" s="37">
        <f>F522+F523+F524</f>
        <v>7876.5</v>
      </c>
      <c r="G521" s="27">
        <f>G522+G523+G524</f>
        <v>9517</v>
      </c>
      <c r="H521" s="27">
        <f>H522+H523+H524</f>
        <v>9807</v>
      </c>
      <c r="I521" s="99"/>
      <c r="J521" s="99"/>
      <c r="K521" s="99"/>
      <c r="L521" s="99"/>
    </row>
    <row r="522" spans="1:12" ht="87" customHeight="1">
      <c r="A522" s="107" t="s">
        <v>939</v>
      </c>
      <c r="B522" s="107" t="s">
        <v>780</v>
      </c>
      <c r="C522" s="107" t="s">
        <v>953</v>
      </c>
      <c r="D522" s="107" t="s">
        <v>352</v>
      </c>
      <c r="E522" s="107" t="s">
        <v>163</v>
      </c>
      <c r="F522" s="436">
        <v>7094</v>
      </c>
      <c r="G522" s="27">
        <v>9150</v>
      </c>
      <c r="H522" s="27">
        <v>9440</v>
      </c>
      <c r="I522" s="99"/>
      <c r="J522" s="99"/>
      <c r="K522" s="99"/>
      <c r="L522" s="99"/>
    </row>
    <row r="523" spans="1:12" ht="27">
      <c r="A523" s="231" t="s">
        <v>575</v>
      </c>
      <c r="B523" s="107" t="s">
        <v>780</v>
      </c>
      <c r="C523" s="107" t="s">
        <v>953</v>
      </c>
      <c r="D523" s="107" t="s">
        <v>352</v>
      </c>
      <c r="E523" s="107" t="s">
        <v>763</v>
      </c>
      <c r="F523" s="436">
        <v>748.5</v>
      </c>
      <c r="G523" s="27">
        <v>335</v>
      </c>
      <c r="H523" s="27">
        <v>335</v>
      </c>
      <c r="I523" s="99"/>
      <c r="J523" s="99"/>
      <c r="K523" s="99"/>
      <c r="L523" s="99"/>
    </row>
    <row r="524" spans="1:12" ht="15">
      <c r="A524" s="107" t="s">
        <v>161</v>
      </c>
      <c r="B524" s="107" t="s">
        <v>780</v>
      </c>
      <c r="C524" s="107" t="s">
        <v>953</v>
      </c>
      <c r="D524" s="107" t="s">
        <v>352</v>
      </c>
      <c r="E524" s="107" t="s">
        <v>162</v>
      </c>
      <c r="F524" s="436">
        <v>34</v>
      </c>
      <c r="G524" s="27">
        <v>32</v>
      </c>
      <c r="H524" s="27">
        <v>32</v>
      </c>
      <c r="I524" s="99"/>
      <c r="J524" s="99"/>
      <c r="K524" s="99"/>
      <c r="L524" s="99"/>
    </row>
    <row r="525" spans="1:12" ht="15">
      <c r="A525" s="237" t="s">
        <v>848</v>
      </c>
      <c r="B525" s="153" t="s">
        <v>780</v>
      </c>
      <c r="C525" s="153" t="s">
        <v>953</v>
      </c>
      <c r="D525" s="153" t="s">
        <v>668</v>
      </c>
      <c r="E525" s="153"/>
      <c r="F525" s="437">
        <f>F526</f>
        <v>6798</v>
      </c>
      <c r="G525" s="98">
        <f>G527+G531</f>
        <v>7539</v>
      </c>
      <c r="H525" s="98">
        <f>H527+H531</f>
        <v>8009</v>
      </c>
      <c r="I525" s="99"/>
      <c r="J525" s="99"/>
      <c r="K525" s="99"/>
      <c r="L525" s="99"/>
    </row>
    <row r="526" spans="1:12" ht="41.25">
      <c r="A526" s="512" t="s">
        <v>341</v>
      </c>
      <c r="B526" s="107" t="s">
        <v>780</v>
      </c>
      <c r="C526" s="107" t="s">
        <v>953</v>
      </c>
      <c r="D526" s="107" t="s">
        <v>339</v>
      </c>
      <c r="E526" s="153"/>
      <c r="F526" s="437">
        <f>F527+F531</f>
        <v>6798</v>
      </c>
      <c r="G526" s="98"/>
      <c r="H526" s="98"/>
      <c r="I526" s="99"/>
      <c r="J526" s="99"/>
      <c r="K526" s="99"/>
      <c r="L526" s="99"/>
    </row>
    <row r="527" spans="1:12" ht="27">
      <c r="A527" s="107" t="s">
        <v>495</v>
      </c>
      <c r="B527" s="107" t="s">
        <v>780</v>
      </c>
      <c r="C527" s="107" t="s">
        <v>953</v>
      </c>
      <c r="D527" s="107" t="s">
        <v>340</v>
      </c>
      <c r="E527" s="107"/>
      <c r="F527" s="436">
        <f>F528+F529+F530</f>
        <v>6748</v>
      </c>
      <c r="G527" s="27">
        <f>G528+G529+G530</f>
        <v>7489</v>
      </c>
      <c r="H527" s="27">
        <f>H528+H529+H530</f>
        <v>7959</v>
      </c>
      <c r="I527" s="99"/>
      <c r="J527" s="99"/>
      <c r="K527" s="99"/>
      <c r="L527" s="99"/>
    </row>
    <row r="528" spans="1:12" ht="85.5" customHeight="1">
      <c r="A528" s="107" t="s">
        <v>939</v>
      </c>
      <c r="B528" s="107" t="s">
        <v>780</v>
      </c>
      <c r="C528" s="107" t="s">
        <v>953</v>
      </c>
      <c r="D528" s="107" t="s">
        <v>340</v>
      </c>
      <c r="E528" s="107" t="s">
        <v>163</v>
      </c>
      <c r="F528" s="436">
        <v>5751</v>
      </c>
      <c r="G528" s="27">
        <v>6040</v>
      </c>
      <c r="H528" s="27">
        <v>6510</v>
      </c>
      <c r="I528" s="99"/>
      <c r="J528" s="99"/>
      <c r="K528" s="99"/>
      <c r="L528" s="99"/>
    </row>
    <row r="529" spans="1:12" ht="27">
      <c r="A529" s="231" t="s">
        <v>575</v>
      </c>
      <c r="B529" s="107" t="s">
        <v>780</v>
      </c>
      <c r="C529" s="107" t="s">
        <v>953</v>
      </c>
      <c r="D529" s="107" t="s">
        <v>340</v>
      </c>
      <c r="E529" s="107" t="s">
        <v>763</v>
      </c>
      <c r="F529" s="37">
        <v>861</v>
      </c>
      <c r="G529" s="27">
        <v>1364</v>
      </c>
      <c r="H529" s="27">
        <v>1364</v>
      </c>
      <c r="I529" s="99"/>
      <c r="J529" s="99"/>
      <c r="K529" s="99"/>
      <c r="L529" s="99"/>
    </row>
    <row r="530" spans="1:12" ht="15">
      <c r="A530" s="107" t="s">
        <v>161</v>
      </c>
      <c r="B530" s="107" t="s">
        <v>780</v>
      </c>
      <c r="C530" s="107" t="s">
        <v>953</v>
      </c>
      <c r="D530" s="107" t="s">
        <v>340</v>
      </c>
      <c r="E530" s="107" t="s">
        <v>162</v>
      </c>
      <c r="F530" s="37">
        <v>136</v>
      </c>
      <c r="G530" s="27">
        <v>85</v>
      </c>
      <c r="H530" s="27">
        <v>85</v>
      </c>
      <c r="I530" s="99"/>
      <c r="J530" s="99"/>
      <c r="K530" s="99"/>
      <c r="L530" s="99"/>
    </row>
    <row r="531" spans="1:12" ht="41.25">
      <c r="A531" s="169" t="s">
        <v>343</v>
      </c>
      <c r="B531" s="107" t="s">
        <v>780</v>
      </c>
      <c r="C531" s="107" t="s">
        <v>953</v>
      </c>
      <c r="D531" s="107" t="s">
        <v>344</v>
      </c>
      <c r="E531" s="107"/>
      <c r="F531" s="37">
        <f>F532</f>
        <v>50</v>
      </c>
      <c r="G531" s="55">
        <f>G532</f>
        <v>50</v>
      </c>
      <c r="H531" s="55">
        <f>H532</f>
        <v>50</v>
      </c>
      <c r="I531" s="99"/>
      <c r="J531" s="99"/>
      <c r="K531" s="99"/>
      <c r="L531" s="99"/>
    </row>
    <row r="532" spans="1:12" ht="27">
      <c r="A532" s="231" t="s">
        <v>575</v>
      </c>
      <c r="B532" s="107" t="s">
        <v>780</v>
      </c>
      <c r="C532" s="107" t="s">
        <v>953</v>
      </c>
      <c r="D532" s="107" t="s">
        <v>344</v>
      </c>
      <c r="E532" s="107" t="s">
        <v>763</v>
      </c>
      <c r="F532" s="37">
        <v>50</v>
      </c>
      <c r="G532" s="27">
        <v>50</v>
      </c>
      <c r="H532" s="27">
        <v>50</v>
      </c>
      <c r="I532" s="99"/>
      <c r="J532" s="99"/>
      <c r="K532" s="99"/>
      <c r="L532" s="99"/>
    </row>
    <row r="533" spans="1:12" ht="57" customHeight="1">
      <c r="A533" s="230" t="s">
        <v>612</v>
      </c>
      <c r="B533" s="107" t="s">
        <v>780</v>
      </c>
      <c r="C533" s="107" t="s">
        <v>953</v>
      </c>
      <c r="D533" s="147" t="s">
        <v>915</v>
      </c>
      <c r="E533" s="147"/>
      <c r="F533" s="52">
        <f aca="true" t="shared" si="31" ref="F533:H536">F534</f>
        <v>75.2</v>
      </c>
      <c r="G533" s="28">
        <f t="shared" si="31"/>
        <v>0</v>
      </c>
      <c r="H533" s="28">
        <f t="shared" si="31"/>
        <v>0</v>
      </c>
      <c r="I533" s="99"/>
      <c r="J533" s="99"/>
      <c r="K533" s="99"/>
      <c r="L533" s="99"/>
    </row>
    <row r="534" spans="1:12" ht="32.25" customHeight="1">
      <c r="A534" s="249" t="s">
        <v>839</v>
      </c>
      <c r="B534" s="153" t="s">
        <v>780</v>
      </c>
      <c r="C534" s="153" t="s">
        <v>953</v>
      </c>
      <c r="D534" s="153" t="s">
        <v>849</v>
      </c>
      <c r="E534" s="153"/>
      <c r="F534" s="53">
        <f>F535</f>
        <v>75.2</v>
      </c>
      <c r="G534" s="55">
        <f>G536</f>
        <v>0</v>
      </c>
      <c r="H534" s="55">
        <f>H536</f>
        <v>0</v>
      </c>
      <c r="I534" s="97"/>
      <c r="J534" s="99"/>
      <c r="K534" s="99"/>
      <c r="L534" s="99"/>
    </row>
    <row r="535" spans="1:12" ht="49.5" customHeight="1">
      <c r="A535" s="224" t="s">
        <v>917</v>
      </c>
      <c r="B535" s="107" t="s">
        <v>780</v>
      </c>
      <c r="C535" s="107" t="s">
        <v>953</v>
      </c>
      <c r="D535" s="107" t="s">
        <v>918</v>
      </c>
      <c r="E535" s="153"/>
      <c r="F535" s="53">
        <f>F536</f>
        <v>75.2</v>
      </c>
      <c r="G535" s="55"/>
      <c r="H535" s="55"/>
      <c r="I535" s="97"/>
      <c r="J535" s="99"/>
      <c r="K535" s="99"/>
      <c r="L535" s="99"/>
    </row>
    <row r="536" spans="1:12" ht="15">
      <c r="A536" s="107" t="s">
        <v>490</v>
      </c>
      <c r="B536" s="107" t="s">
        <v>780</v>
      </c>
      <c r="C536" s="107" t="s">
        <v>953</v>
      </c>
      <c r="D536" s="107" t="s">
        <v>919</v>
      </c>
      <c r="E536" s="107"/>
      <c r="F536" s="37">
        <f t="shared" si="31"/>
        <v>75.2</v>
      </c>
      <c r="G536" s="27">
        <f t="shared" si="31"/>
        <v>0</v>
      </c>
      <c r="H536" s="27">
        <f t="shared" si="31"/>
        <v>0</v>
      </c>
      <c r="I536" s="99"/>
      <c r="J536" s="99"/>
      <c r="K536" s="99"/>
      <c r="L536" s="99"/>
    </row>
    <row r="537" spans="1:12" ht="27">
      <c r="A537" s="231" t="s">
        <v>575</v>
      </c>
      <c r="B537" s="107" t="s">
        <v>780</v>
      </c>
      <c r="C537" s="107" t="s">
        <v>953</v>
      </c>
      <c r="D537" s="107" t="s">
        <v>919</v>
      </c>
      <c r="E537" s="107" t="s">
        <v>494</v>
      </c>
      <c r="F537" s="38">
        <v>75.2</v>
      </c>
      <c r="G537" s="31"/>
      <c r="H537" s="31"/>
      <c r="I537" s="99"/>
      <c r="J537" s="99"/>
      <c r="K537" s="99"/>
      <c r="L537" s="99"/>
    </row>
    <row r="538" spans="1:12" ht="67.5" customHeight="1" hidden="1">
      <c r="A538" s="198" t="s">
        <v>584</v>
      </c>
      <c r="B538" s="147" t="s">
        <v>780</v>
      </c>
      <c r="C538" s="147" t="s">
        <v>953</v>
      </c>
      <c r="D538" s="147" t="s">
        <v>179</v>
      </c>
      <c r="E538" s="147"/>
      <c r="F538" s="39">
        <f aca="true" t="shared" si="32" ref="F538:H540">F539</f>
        <v>0</v>
      </c>
      <c r="G538" s="30">
        <f t="shared" si="32"/>
        <v>0</v>
      </c>
      <c r="H538" s="30">
        <f t="shared" si="32"/>
        <v>0</v>
      </c>
      <c r="I538" s="99"/>
      <c r="J538" s="99"/>
      <c r="K538" s="99"/>
      <c r="L538" s="99"/>
    </row>
    <row r="539" spans="1:12" ht="67.5" customHeight="1" hidden="1">
      <c r="A539" s="169" t="s">
        <v>739</v>
      </c>
      <c r="B539" s="147" t="s">
        <v>780</v>
      </c>
      <c r="C539" s="147" t="s">
        <v>953</v>
      </c>
      <c r="D539" s="107" t="s">
        <v>264</v>
      </c>
      <c r="E539" s="107"/>
      <c r="F539" s="37">
        <f t="shared" si="32"/>
        <v>0</v>
      </c>
      <c r="G539" s="27">
        <f t="shared" si="32"/>
        <v>0</v>
      </c>
      <c r="H539" s="27">
        <f t="shared" si="32"/>
        <v>0</v>
      </c>
      <c r="I539" s="99"/>
      <c r="J539" s="99"/>
      <c r="K539" s="99"/>
      <c r="L539" s="99"/>
    </row>
    <row r="540" spans="1:12" ht="41.25" hidden="1">
      <c r="A540" s="211" t="s">
        <v>383</v>
      </c>
      <c r="B540" s="107" t="s">
        <v>780</v>
      </c>
      <c r="C540" s="107" t="s">
        <v>953</v>
      </c>
      <c r="D540" s="107" t="s">
        <v>386</v>
      </c>
      <c r="E540" s="107"/>
      <c r="F540" s="37">
        <f t="shared" si="32"/>
        <v>0</v>
      </c>
      <c r="G540" s="27">
        <f t="shared" si="32"/>
        <v>0</v>
      </c>
      <c r="H540" s="27">
        <f t="shared" si="32"/>
        <v>0</v>
      </c>
      <c r="I540" s="99"/>
      <c r="J540" s="99"/>
      <c r="K540" s="99"/>
      <c r="L540" s="99"/>
    </row>
    <row r="541" spans="1:12" ht="27" hidden="1">
      <c r="A541" s="107" t="s">
        <v>940</v>
      </c>
      <c r="B541" s="107" t="s">
        <v>780</v>
      </c>
      <c r="C541" s="107" t="s">
        <v>953</v>
      </c>
      <c r="D541" s="107" t="s">
        <v>386</v>
      </c>
      <c r="E541" s="107" t="s">
        <v>763</v>
      </c>
      <c r="F541" s="38"/>
      <c r="G541" s="31"/>
      <c r="H541" s="31"/>
      <c r="I541" s="99"/>
      <c r="J541" s="99"/>
      <c r="K541" s="99"/>
      <c r="L541" s="99"/>
    </row>
    <row r="542" spans="1:12" ht="102" customHeight="1" hidden="1">
      <c r="A542" s="162"/>
      <c r="B542" s="107"/>
      <c r="C542" s="107"/>
      <c r="D542" s="147"/>
      <c r="E542" s="147"/>
      <c r="F542" s="41">
        <f aca="true" t="shared" si="33" ref="F542:H544">F543</f>
        <v>0</v>
      </c>
      <c r="G542" s="54">
        <f t="shared" si="33"/>
        <v>0</v>
      </c>
      <c r="H542" s="54">
        <f t="shared" si="33"/>
        <v>0</v>
      </c>
      <c r="I542" s="99"/>
      <c r="J542" s="99"/>
      <c r="K542" s="99"/>
      <c r="L542" s="99"/>
    </row>
    <row r="543" spans="1:12" ht="15" hidden="1">
      <c r="A543" s="169"/>
      <c r="B543" s="107"/>
      <c r="C543" s="107"/>
      <c r="D543" s="147"/>
      <c r="E543" s="147"/>
      <c r="F543" s="41">
        <f t="shared" si="33"/>
        <v>0</v>
      </c>
      <c r="G543" s="54">
        <f t="shared" si="33"/>
        <v>0</v>
      </c>
      <c r="H543" s="54">
        <f t="shared" si="33"/>
        <v>0</v>
      </c>
      <c r="I543" s="99"/>
      <c r="J543" s="99"/>
      <c r="K543" s="99"/>
      <c r="L543" s="99"/>
    </row>
    <row r="544" spans="1:12" ht="15" hidden="1">
      <c r="A544" s="197"/>
      <c r="B544" s="107"/>
      <c r="C544" s="107"/>
      <c r="D544" s="107"/>
      <c r="E544" s="107"/>
      <c r="F544" s="38">
        <f t="shared" si="33"/>
        <v>0</v>
      </c>
      <c r="G544" s="31">
        <f t="shared" si="33"/>
        <v>0</v>
      </c>
      <c r="H544" s="31">
        <f t="shared" si="33"/>
        <v>0</v>
      </c>
      <c r="I544" s="99"/>
      <c r="J544" s="99"/>
      <c r="K544" s="99"/>
      <c r="L544" s="99"/>
    </row>
    <row r="545" spans="1:12" ht="15" hidden="1">
      <c r="A545" s="107"/>
      <c r="B545" s="107"/>
      <c r="C545" s="107"/>
      <c r="D545" s="107"/>
      <c r="E545" s="107"/>
      <c r="F545" s="38"/>
      <c r="G545" s="31"/>
      <c r="H545" s="31"/>
      <c r="I545" s="99"/>
      <c r="J545" s="99"/>
      <c r="K545" s="99"/>
      <c r="L545" s="99"/>
    </row>
    <row r="546" spans="1:12" ht="40.5">
      <c r="A546" s="198" t="s">
        <v>582</v>
      </c>
      <c r="B546" s="110" t="s">
        <v>780</v>
      </c>
      <c r="C546" s="110" t="s">
        <v>953</v>
      </c>
      <c r="D546" s="110" t="s">
        <v>994</v>
      </c>
      <c r="E546" s="110"/>
      <c r="F546" s="40">
        <f>F547</f>
        <v>9</v>
      </c>
      <c r="G546" s="31"/>
      <c r="H546" s="31"/>
      <c r="I546" s="99"/>
      <c r="J546" s="99"/>
      <c r="K546" s="99"/>
      <c r="L546" s="99"/>
    </row>
    <row r="547" spans="1:12" ht="39" customHeight="1">
      <c r="A547" s="187" t="s">
        <v>995</v>
      </c>
      <c r="B547" s="153" t="s">
        <v>780</v>
      </c>
      <c r="C547" s="153" t="s">
        <v>953</v>
      </c>
      <c r="D547" s="176" t="s">
        <v>996</v>
      </c>
      <c r="E547" s="153"/>
      <c r="F547" s="104">
        <f>F548</f>
        <v>9</v>
      </c>
      <c r="G547" s="31"/>
      <c r="H547" s="31"/>
      <c r="I547" s="99"/>
      <c r="J547" s="99"/>
      <c r="K547" s="99"/>
      <c r="L547" s="99"/>
    </row>
    <row r="548" spans="1:12" ht="78" customHeight="1">
      <c r="A548" s="512" t="s">
        <v>997</v>
      </c>
      <c r="B548" s="153" t="s">
        <v>780</v>
      </c>
      <c r="C548" s="153" t="s">
        <v>953</v>
      </c>
      <c r="D548" s="107" t="s">
        <v>998</v>
      </c>
      <c r="E548" s="153"/>
      <c r="F548" s="104">
        <f>F549</f>
        <v>9</v>
      </c>
      <c r="G548" s="31"/>
      <c r="H548" s="31"/>
      <c r="I548" s="99"/>
      <c r="J548" s="99"/>
      <c r="K548" s="99"/>
      <c r="L548" s="99"/>
    </row>
    <row r="549" spans="1:12" ht="40.5">
      <c r="A549" s="107" t="s">
        <v>383</v>
      </c>
      <c r="B549" s="107" t="s">
        <v>780</v>
      </c>
      <c r="C549" s="107" t="s">
        <v>953</v>
      </c>
      <c r="D549" s="159" t="s">
        <v>999</v>
      </c>
      <c r="E549" s="107"/>
      <c r="F549" s="38">
        <f>F550</f>
        <v>9</v>
      </c>
      <c r="G549" s="31"/>
      <c r="H549" s="31"/>
      <c r="I549" s="99"/>
      <c r="J549" s="99"/>
      <c r="K549" s="99"/>
      <c r="L549" s="99"/>
    </row>
    <row r="550" spans="1:12" ht="27">
      <c r="A550" s="231" t="s">
        <v>575</v>
      </c>
      <c r="B550" s="107" t="s">
        <v>780</v>
      </c>
      <c r="C550" s="107" t="s">
        <v>953</v>
      </c>
      <c r="D550" s="159" t="s">
        <v>999</v>
      </c>
      <c r="E550" s="107" t="s">
        <v>763</v>
      </c>
      <c r="F550" s="38">
        <v>9</v>
      </c>
      <c r="G550" s="31"/>
      <c r="H550" s="31"/>
      <c r="I550" s="99"/>
      <c r="J550" s="99"/>
      <c r="K550" s="99"/>
      <c r="L550" s="99"/>
    </row>
    <row r="551" spans="1:12" ht="27">
      <c r="A551" s="110" t="s">
        <v>772</v>
      </c>
      <c r="B551" s="110" t="s">
        <v>780</v>
      </c>
      <c r="C551" s="110" t="s">
        <v>774</v>
      </c>
      <c r="D551" s="110"/>
      <c r="E551" s="110"/>
      <c r="F551" s="40">
        <f aca="true" t="shared" si="34" ref="F551:H552">F552</f>
        <v>3396.276</v>
      </c>
      <c r="G551" s="34">
        <f t="shared" si="34"/>
        <v>3356.276</v>
      </c>
      <c r="H551" s="34">
        <f t="shared" si="34"/>
        <v>3356.276</v>
      </c>
      <c r="I551" s="99"/>
      <c r="J551" s="99"/>
      <c r="K551" s="99"/>
      <c r="L551" s="99"/>
    </row>
    <row r="552" spans="1:12" ht="42.75">
      <c r="A552" s="179" t="s">
        <v>897</v>
      </c>
      <c r="B552" s="147" t="s">
        <v>780</v>
      </c>
      <c r="C552" s="147" t="s">
        <v>774</v>
      </c>
      <c r="D552" s="147" t="s">
        <v>670</v>
      </c>
      <c r="E552" s="147"/>
      <c r="F552" s="52">
        <f t="shared" si="34"/>
        <v>3396.276</v>
      </c>
      <c r="G552" s="28">
        <f t="shared" si="34"/>
        <v>3356.276</v>
      </c>
      <c r="H552" s="28">
        <f t="shared" si="34"/>
        <v>3356.276</v>
      </c>
      <c r="I552" s="99"/>
      <c r="J552" s="99"/>
      <c r="K552" s="99"/>
      <c r="L552" s="99"/>
    </row>
    <row r="553" spans="1:12" ht="27">
      <c r="A553" s="237" t="s">
        <v>851</v>
      </c>
      <c r="B553" s="153" t="s">
        <v>780</v>
      </c>
      <c r="C553" s="153" t="s">
        <v>774</v>
      </c>
      <c r="D553" s="153" t="s">
        <v>346</v>
      </c>
      <c r="E553" s="153"/>
      <c r="F553" s="53">
        <f>F554</f>
        <v>3396.276</v>
      </c>
      <c r="G553" s="55">
        <f>G555+G557</f>
        <v>3356.276</v>
      </c>
      <c r="H553" s="55">
        <f>H555+H557</f>
        <v>3356.276</v>
      </c>
      <c r="I553" s="99"/>
      <c r="J553" s="99"/>
      <c r="K553" s="99"/>
      <c r="L553" s="99"/>
    </row>
    <row r="554" spans="1:12" ht="41.25">
      <c r="A554" s="160" t="s">
        <v>347</v>
      </c>
      <c r="B554" s="153" t="s">
        <v>780</v>
      </c>
      <c r="C554" s="153" t="s">
        <v>774</v>
      </c>
      <c r="D554" s="153" t="s">
        <v>346</v>
      </c>
      <c r="E554" s="153"/>
      <c r="F554" s="53">
        <f>F555+F557</f>
        <v>3396.276</v>
      </c>
      <c r="G554" s="55"/>
      <c r="H554" s="55"/>
      <c r="I554" s="99"/>
      <c r="J554" s="99"/>
      <c r="K554" s="99"/>
      <c r="L554" s="99"/>
    </row>
    <row r="555" spans="1:12" ht="76.5" customHeight="1">
      <c r="A555" s="193" t="s">
        <v>947</v>
      </c>
      <c r="B555" s="107" t="s">
        <v>780</v>
      </c>
      <c r="C555" s="107" t="s">
        <v>774</v>
      </c>
      <c r="D555" s="107" t="s">
        <v>349</v>
      </c>
      <c r="E555" s="107"/>
      <c r="F555" s="37">
        <f>F556</f>
        <v>24.276</v>
      </c>
      <c r="G555" s="27">
        <f>G556</f>
        <v>24.276</v>
      </c>
      <c r="H555" s="27">
        <f>H556</f>
        <v>24.276</v>
      </c>
      <c r="I555" s="99"/>
      <c r="J555" s="99"/>
      <c r="K555" s="99"/>
      <c r="L555" s="99"/>
    </row>
    <row r="556" spans="1:12" ht="67.5">
      <c r="A556" s="107" t="s">
        <v>939</v>
      </c>
      <c r="B556" s="107" t="s">
        <v>780</v>
      </c>
      <c r="C556" s="107" t="s">
        <v>774</v>
      </c>
      <c r="D556" s="107" t="s">
        <v>349</v>
      </c>
      <c r="E556" s="107" t="s">
        <v>163</v>
      </c>
      <c r="F556" s="37">
        <v>24.276</v>
      </c>
      <c r="G556" s="27">
        <v>24.276</v>
      </c>
      <c r="H556" s="27">
        <v>24.276</v>
      </c>
      <c r="I556" s="99"/>
      <c r="J556" s="99"/>
      <c r="K556" s="99"/>
      <c r="L556" s="99"/>
    </row>
    <row r="557" spans="1:12" ht="27">
      <c r="A557" s="107" t="s">
        <v>495</v>
      </c>
      <c r="B557" s="107" t="s">
        <v>780</v>
      </c>
      <c r="C557" s="107" t="s">
        <v>774</v>
      </c>
      <c r="D557" s="107" t="s">
        <v>345</v>
      </c>
      <c r="E557" s="107"/>
      <c r="F557" s="37">
        <f>F558+F559+F560</f>
        <v>3372</v>
      </c>
      <c r="G557" s="27">
        <f>G558+G559+G560</f>
        <v>3332</v>
      </c>
      <c r="H557" s="27">
        <f>H558+H559+H560</f>
        <v>3332</v>
      </c>
      <c r="I557" s="99"/>
      <c r="J557" s="99"/>
      <c r="K557" s="99"/>
      <c r="L557" s="99"/>
    </row>
    <row r="558" spans="1:12" ht="83.25" customHeight="1">
      <c r="A558" s="107" t="s">
        <v>939</v>
      </c>
      <c r="B558" s="107" t="s">
        <v>780</v>
      </c>
      <c r="C558" s="107" t="s">
        <v>774</v>
      </c>
      <c r="D558" s="107" t="s">
        <v>345</v>
      </c>
      <c r="E558" s="107" t="s">
        <v>163</v>
      </c>
      <c r="F558" s="436">
        <v>3250</v>
      </c>
      <c r="G558" s="27">
        <v>3211</v>
      </c>
      <c r="H558" s="27">
        <v>3211</v>
      </c>
      <c r="I558" s="99"/>
      <c r="J558" s="99"/>
      <c r="K558" s="99"/>
      <c r="L558" s="99"/>
    </row>
    <row r="559" spans="1:12" ht="27">
      <c r="A559" s="231" t="s">
        <v>575</v>
      </c>
      <c r="B559" s="107" t="s">
        <v>780</v>
      </c>
      <c r="C559" s="107" t="s">
        <v>774</v>
      </c>
      <c r="D559" s="107" t="s">
        <v>345</v>
      </c>
      <c r="E559" s="107" t="s">
        <v>763</v>
      </c>
      <c r="F559" s="37">
        <v>120</v>
      </c>
      <c r="G559" s="27">
        <v>108</v>
      </c>
      <c r="H559" s="27">
        <v>108</v>
      </c>
      <c r="I559" s="99"/>
      <c r="J559" s="99"/>
      <c r="K559" s="99"/>
      <c r="L559" s="99"/>
    </row>
    <row r="560" spans="1:12" ht="15">
      <c r="A560" s="107" t="s">
        <v>161</v>
      </c>
      <c r="B560" s="107" t="s">
        <v>780</v>
      </c>
      <c r="C560" s="107" t="s">
        <v>774</v>
      </c>
      <c r="D560" s="107" t="s">
        <v>345</v>
      </c>
      <c r="E560" s="107" t="s">
        <v>162</v>
      </c>
      <c r="F560" s="37">
        <v>2</v>
      </c>
      <c r="G560" s="27">
        <v>13</v>
      </c>
      <c r="H560" s="27">
        <v>13</v>
      </c>
      <c r="I560" s="99"/>
      <c r="J560" s="99"/>
      <c r="K560" s="99"/>
      <c r="L560" s="99"/>
    </row>
    <row r="561" spans="1:12" ht="15">
      <c r="A561" s="210" t="s">
        <v>785</v>
      </c>
      <c r="B561" s="110">
        <v>10</v>
      </c>
      <c r="C561" s="110"/>
      <c r="D561" s="110"/>
      <c r="E561" s="110"/>
      <c r="F561" s="39">
        <f>F562+F568+F614</f>
        <v>33284.473</v>
      </c>
      <c r="G561" s="30" t="e">
        <f>G562+G568+G614</f>
        <v>#REF!</v>
      </c>
      <c r="H561" s="30">
        <f>H562+H568+H614</f>
        <v>32912.222</v>
      </c>
      <c r="I561" s="99"/>
      <c r="J561" s="99"/>
      <c r="K561" s="99"/>
      <c r="L561" s="99"/>
    </row>
    <row r="562" spans="1:12" ht="15">
      <c r="A562" s="110" t="s">
        <v>786</v>
      </c>
      <c r="B562" s="110">
        <v>10</v>
      </c>
      <c r="C562" s="110" t="s">
        <v>953</v>
      </c>
      <c r="D562" s="110"/>
      <c r="E562" s="110"/>
      <c r="F562" s="39">
        <f>F563</f>
        <v>670</v>
      </c>
      <c r="G562" s="30">
        <f aca="true" t="shared" si="35" ref="G562:H566">G563</f>
        <v>410</v>
      </c>
      <c r="H562" s="30">
        <f t="shared" si="35"/>
        <v>420</v>
      </c>
      <c r="I562" s="99"/>
      <c r="J562" s="99"/>
      <c r="K562" s="99"/>
      <c r="L562" s="99"/>
    </row>
    <row r="563" spans="1:12" ht="45.75" customHeight="1">
      <c r="A563" s="253" t="s">
        <v>766</v>
      </c>
      <c r="B563" s="110" t="s">
        <v>159</v>
      </c>
      <c r="C563" s="110" t="s">
        <v>953</v>
      </c>
      <c r="D563" s="110" t="s">
        <v>356</v>
      </c>
      <c r="E563" s="110"/>
      <c r="F563" s="39">
        <f>F564</f>
        <v>670</v>
      </c>
      <c r="G563" s="33">
        <f>G565</f>
        <v>410</v>
      </c>
      <c r="H563" s="33">
        <f>H565</f>
        <v>420</v>
      </c>
      <c r="I563" s="99"/>
      <c r="J563" s="99"/>
      <c r="K563" s="99"/>
      <c r="L563" s="99"/>
    </row>
    <row r="564" spans="1:12" ht="33.75" customHeight="1">
      <c r="A564" s="176" t="s">
        <v>741</v>
      </c>
      <c r="B564" s="107" t="s">
        <v>159</v>
      </c>
      <c r="C564" s="107" t="s">
        <v>953</v>
      </c>
      <c r="D564" s="107" t="s">
        <v>361</v>
      </c>
      <c r="E564" s="107"/>
      <c r="F564" s="37">
        <f>F565</f>
        <v>670</v>
      </c>
      <c r="G564" s="33"/>
      <c r="H564" s="33"/>
      <c r="I564" s="99"/>
      <c r="J564" s="99"/>
      <c r="K564" s="99"/>
      <c r="L564" s="99"/>
    </row>
    <row r="565" spans="1:12" ht="27.75">
      <c r="A565" s="224" t="s">
        <v>742</v>
      </c>
      <c r="B565" s="107" t="s">
        <v>159</v>
      </c>
      <c r="C565" s="107" t="s">
        <v>953</v>
      </c>
      <c r="D565" s="107" t="s">
        <v>743</v>
      </c>
      <c r="E565" s="107"/>
      <c r="F565" s="37">
        <f>F566</f>
        <v>670</v>
      </c>
      <c r="G565" s="94">
        <f t="shared" si="35"/>
        <v>410</v>
      </c>
      <c r="H565" s="94">
        <f t="shared" si="35"/>
        <v>420</v>
      </c>
      <c r="I565" s="99"/>
      <c r="J565" s="99"/>
      <c r="K565" s="99"/>
      <c r="L565" s="99"/>
    </row>
    <row r="566" spans="1:12" ht="30" customHeight="1">
      <c r="A566" s="211" t="s">
        <v>1051</v>
      </c>
      <c r="B566" s="107">
        <v>10</v>
      </c>
      <c r="C566" s="107" t="s">
        <v>953</v>
      </c>
      <c r="D566" s="107" t="s">
        <v>744</v>
      </c>
      <c r="E566" s="107"/>
      <c r="F566" s="37">
        <f>F567</f>
        <v>670</v>
      </c>
      <c r="G566" s="94">
        <f t="shared" si="35"/>
        <v>410</v>
      </c>
      <c r="H566" s="94">
        <f t="shared" si="35"/>
        <v>420</v>
      </c>
      <c r="I566" s="99"/>
      <c r="J566" s="99"/>
      <c r="K566" s="99"/>
      <c r="L566" s="99"/>
    </row>
    <row r="567" spans="1:12" ht="15.75" customHeight="1">
      <c r="A567" s="193" t="s">
        <v>298</v>
      </c>
      <c r="B567" s="212" t="s">
        <v>159</v>
      </c>
      <c r="C567" s="212" t="s">
        <v>953</v>
      </c>
      <c r="D567" s="107" t="s">
        <v>744</v>
      </c>
      <c r="E567" s="212" t="s">
        <v>160</v>
      </c>
      <c r="F567" s="37">
        <v>670</v>
      </c>
      <c r="G567" s="27">
        <v>410</v>
      </c>
      <c r="H567" s="27">
        <v>420</v>
      </c>
      <c r="I567" s="99"/>
      <c r="J567" s="99"/>
      <c r="K567" s="99"/>
      <c r="L567" s="99"/>
    </row>
    <row r="568" spans="1:12" ht="15">
      <c r="A568" s="210" t="s">
        <v>788</v>
      </c>
      <c r="B568" s="110">
        <v>10</v>
      </c>
      <c r="C568" s="110" t="s">
        <v>773</v>
      </c>
      <c r="D568" s="110"/>
      <c r="E568" s="110"/>
      <c r="F568" s="39">
        <f>F569+F574+F595+F601</f>
        <v>24153.996</v>
      </c>
      <c r="G568" s="30">
        <f>G569+G574+G595</f>
        <v>24608.938</v>
      </c>
      <c r="H568" s="30">
        <f>H569+H574+H595</f>
        <v>25241.228</v>
      </c>
      <c r="I568" s="99"/>
      <c r="J568" s="99"/>
      <c r="K568" s="99"/>
      <c r="L568" s="99"/>
    </row>
    <row r="569" spans="1:12" ht="47.25" customHeight="1">
      <c r="A569" s="148" t="s">
        <v>672</v>
      </c>
      <c r="B569" s="147">
        <v>10</v>
      </c>
      <c r="C569" s="147" t="s">
        <v>773</v>
      </c>
      <c r="D569" s="147" t="s">
        <v>988</v>
      </c>
      <c r="E569" s="147"/>
      <c r="F569" s="52">
        <f aca="true" t="shared" si="36" ref="F569:H572">F570</f>
        <v>10092.007</v>
      </c>
      <c r="G569" s="85">
        <f t="shared" si="36"/>
        <v>8896.926</v>
      </c>
      <c r="H569" s="85">
        <f t="shared" si="36"/>
        <v>8896.926</v>
      </c>
      <c r="I569" s="99"/>
      <c r="J569" s="99"/>
      <c r="K569" s="99"/>
      <c r="L569" s="99"/>
    </row>
    <row r="570" spans="1:12" ht="35.25" customHeight="1">
      <c r="A570" s="187" t="s">
        <v>716</v>
      </c>
      <c r="B570" s="153">
        <v>10</v>
      </c>
      <c r="C570" s="153" t="s">
        <v>773</v>
      </c>
      <c r="D570" s="153" t="s">
        <v>990</v>
      </c>
      <c r="E570" s="153"/>
      <c r="F570" s="53">
        <f>F572</f>
        <v>10092.007</v>
      </c>
      <c r="G570" s="94">
        <f>G572</f>
        <v>8896.926</v>
      </c>
      <c r="H570" s="94">
        <f>H572</f>
        <v>8896.926</v>
      </c>
      <c r="I570" s="99"/>
      <c r="J570" s="99"/>
      <c r="K570" s="99"/>
      <c r="L570" s="99"/>
    </row>
    <row r="571" spans="1:12" ht="30.75" customHeight="1">
      <c r="A571" s="224" t="s">
        <v>678</v>
      </c>
      <c r="B571" s="107" t="s">
        <v>159</v>
      </c>
      <c r="C571" s="107" t="s">
        <v>773</v>
      </c>
      <c r="D571" s="107" t="s">
        <v>679</v>
      </c>
      <c r="E571" s="107"/>
      <c r="F571" s="37">
        <f>F572</f>
        <v>10092.007</v>
      </c>
      <c r="G571" s="94"/>
      <c r="H571" s="94"/>
      <c r="I571" s="99"/>
      <c r="J571" s="99"/>
      <c r="K571" s="99"/>
      <c r="L571" s="99"/>
    </row>
    <row r="572" spans="1:12" ht="69.75" customHeight="1">
      <c r="A572" s="159" t="s">
        <v>170</v>
      </c>
      <c r="B572" s="107">
        <v>10</v>
      </c>
      <c r="C572" s="107" t="s">
        <v>773</v>
      </c>
      <c r="D572" s="223" t="s">
        <v>680</v>
      </c>
      <c r="E572" s="107"/>
      <c r="F572" s="37">
        <f t="shared" si="36"/>
        <v>10092.007</v>
      </c>
      <c r="G572" s="27">
        <f t="shared" si="36"/>
        <v>8896.926</v>
      </c>
      <c r="H572" s="27">
        <f t="shared" si="36"/>
        <v>8896.926</v>
      </c>
      <c r="I572" s="99" t="s">
        <v>458</v>
      </c>
      <c r="J572" s="180"/>
      <c r="K572" s="99"/>
      <c r="L572" s="99"/>
    </row>
    <row r="573" spans="1:12" ht="18.75" customHeight="1">
      <c r="A573" s="107" t="s">
        <v>956</v>
      </c>
      <c r="B573" s="107" t="s">
        <v>159</v>
      </c>
      <c r="C573" s="107" t="s">
        <v>773</v>
      </c>
      <c r="D573" s="159" t="s">
        <v>680</v>
      </c>
      <c r="E573" s="107" t="s">
        <v>160</v>
      </c>
      <c r="F573" s="38">
        <v>10092.007</v>
      </c>
      <c r="G573" s="31">
        <v>8896.926</v>
      </c>
      <c r="H573" s="31">
        <v>8896.926</v>
      </c>
      <c r="I573" s="99">
        <v>9992.007</v>
      </c>
      <c r="J573" s="99"/>
      <c r="K573" s="99"/>
      <c r="L573" s="99"/>
    </row>
    <row r="574" spans="1:12" ht="42" customHeight="1">
      <c r="A574" s="174" t="s">
        <v>768</v>
      </c>
      <c r="B574" s="147" t="s">
        <v>159</v>
      </c>
      <c r="C574" s="147" t="s">
        <v>773</v>
      </c>
      <c r="D574" s="175" t="s">
        <v>356</v>
      </c>
      <c r="E574" s="147"/>
      <c r="F574" s="52">
        <f>F575</f>
        <v>12645.617</v>
      </c>
      <c r="G574" s="28">
        <f>G575</f>
        <v>14738.469</v>
      </c>
      <c r="H574" s="28">
        <f>H575</f>
        <v>15370.759</v>
      </c>
      <c r="I574" s="99"/>
      <c r="J574" s="99"/>
      <c r="K574" s="99"/>
      <c r="L574" s="99"/>
    </row>
    <row r="575" spans="1:12" ht="36" customHeight="1">
      <c r="A575" s="176" t="s">
        <v>741</v>
      </c>
      <c r="B575" s="153" t="s">
        <v>159</v>
      </c>
      <c r="C575" s="153" t="s">
        <v>773</v>
      </c>
      <c r="D575" s="176" t="s">
        <v>361</v>
      </c>
      <c r="E575" s="153"/>
      <c r="F575" s="53">
        <f>F576+F581+F588</f>
        <v>12645.617</v>
      </c>
      <c r="G575" s="98">
        <f>G576+G580+G589+G592</f>
        <v>14738.469</v>
      </c>
      <c r="H575" s="98">
        <f>H576+H580+H589+H592</f>
        <v>15370.759</v>
      </c>
      <c r="I575" s="99"/>
      <c r="J575" s="99"/>
      <c r="K575" s="99"/>
      <c r="L575" s="99"/>
    </row>
    <row r="576" spans="1:12" ht="27.75">
      <c r="A576" s="177" t="s">
        <v>362</v>
      </c>
      <c r="B576" s="107" t="s">
        <v>159</v>
      </c>
      <c r="C576" s="107" t="s">
        <v>773</v>
      </c>
      <c r="D576" s="159" t="s">
        <v>363</v>
      </c>
      <c r="E576" s="107"/>
      <c r="F576" s="37">
        <f>F577</f>
        <v>2731.723</v>
      </c>
      <c r="G576" s="27">
        <f>G579+G578</f>
        <v>3155.477</v>
      </c>
      <c r="H576" s="27">
        <f>H579+H578</f>
        <v>3291.167</v>
      </c>
      <c r="I576" s="99"/>
      <c r="J576" s="99"/>
      <c r="K576" s="99"/>
      <c r="L576" s="99"/>
    </row>
    <row r="577" spans="1:12" ht="15">
      <c r="A577" s="107" t="s">
        <v>789</v>
      </c>
      <c r="B577" s="107" t="s">
        <v>159</v>
      </c>
      <c r="C577" s="107" t="s">
        <v>773</v>
      </c>
      <c r="D577" s="107" t="s">
        <v>364</v>
      </c>
      <c r="E577" s="107"/>
      <c r="F577" s="37">
        <f>F578+F579</f>
        <v>2731.723</v>
      </c>
      <c r="G577" s="27"/>
      <c r="H577" s="27"/>
      <c r="I577" s="99"/>
      <c r="J577" s="99"/>
      <c r="K577" s="99"/>
      <c r="L577" s="99"/>
    </row>
    <row r="578" spans="1:12" ht="27">
      <c r="A578" s="231" t="s">
        <v>575</v>
      </c>
      <c r="B578" s="107" t="s">
        <v>159</v>
      </c>
      <c r="C578" s="107" t="s">
        <v>773</v>
      </c>
      <c r="D578" s="107" t="s">
        <v>364</v>
      </c>
      <c r="E578" s="107" t="s">
        <v>763</v>
      </c>
      <c r="F578" s="37">
        <v>25</v>
      </c>
      <c r="G578" s="27">
        <v>40.477</v>
      </c>
      <c r="H578" s="27">
        <v>51.167</v>
      </c>
      <c r="I578" s="99"/>
      <c r="J578" s="99"/>
      <c r="K578" s="99"/>
      <c r="L578" s="99"/>
    </row>
    <row r="579" spans="1:12" ht="18.75" customHeight="1">
      <c r="A579" s="159" t="s">
        <v>298</v>
      </c>
      <c r="B579" s="107" t="s">
        <v>159</v>
      </c>
      <c r="C579" s="107" t="s">
        <v>773</v>
      </c>
      <c r="D579" s="107" t="s">
        <v>364</v>
      </c>
      <c r="E579" s="107" t="s">
        <v>160</v>
      </c>
      <c r="F579" s="38">
        <v>2706.723</v>
      </c>
      <c r="G579" s="31">
        <v>3115</v>
      </c>
      <c r="H579" s="31">
        <v>3240</v>
      </c>
      <c r="I579" s="99"/>
      <c r="J579" s="99"/>
      <c r="K579" s="99"/>
      <c r="L579" s="99"/>
    </row>
    <row r="580" spans="1:12" ht="32.25" customHeight="1" hidden="1">
      <c r="A580" s="169" t="s">
        <v>893</v>
      </c>
      <c r="B580" s="107" t="s">
        <v>159</v>
      </c>
      <c r="C580" s="107" t="s">
        <v>773</v>
      </c>
      <c r="D580" s="107" t="s">
        <v>364</v>
      </c>
      <c r="E580" s="107"/>
      <c r="F580" s="37">
        <f>F582+F585</f>
        <v>9383.67</v>
      </c>
      <c r="G580" s="27">
        <f>G582+G585</f>
        <v>10885.73</v>
      </c>
      <c r="H580" s="27">
        <f>H582+H585</f>
        <v>11375.592</v>
      </c>
      <c r="I580" s="99"/>
      <c r="J580" s="99"/>
      <c r="K580" s="99"/>
      <c r="L580" s="99"/>
    </row>
    <row r="581" spans="1:12" ht="32.25" customHeight="1">
      <c r="A581" s="178" t="s">
        <v>365</v>
      </c>
      <c r="B581" s="107" t="s">
        <v>159</v>
      </c>
      <c r="C581" s="107" t="s">
        <v>773</v>
      </c>
      <c r="D581" s="159" t="s">
        <v>366</v>
      </c>
      <c r="E581" s="107"/>
      <c r="F581" s="37">
        <f>F582+F585</f>
        <v>9383.67</v>
      </c>
      <c r="G581" s="27"/>
      <c r="H581" s="27"/>
      <c r="I581" s="99"/>
      <c r="J581" s="99"/>
      <c r="K581" s="99"/>
      <c r="L581" s="99"/>
    </row>
    <row r="582" spans="1:12" ht="22.5" customHeight="1">
      <c r="A582" s="169" t="s">
        <v>790</v>
      </c>
      <c r="B582" s="107" t="s">
        <v>159</v>
      </c>
      <c r="C582" s="107" t="s">
        <v>773</v>
      </c>
      <c r="D582" s="159" t="s">
        <v>367</v>
      </c>
      <c r="E582" s="107"/>
      <c r="F582" s="37">
        <f>F584+F583</f>
        <v>7827</v>
      </c>
      <c r="G582" s="27">
        <f>G584+G583</f>
        <v>8602.73</v>
      </c>
      <c r="H582" s="27">
        <f>H584+H583</f>
        <v>8889.305</v>
      </c>
      <c r="I582" s="99"/>
      <c r="J582" s="99"/>
      <c r="K582" s="99"/>
      <c r="L582" s="99"/>
    </row>
    <row r="583" spans="1:12" ht="27">
      <c r="A583" s="231" t="s">
        <v>575</v>
      </c>
      <c r="B583" s="107" t="s">
        <v>159</v>
      </c>
      <c r="C583" s="107" t="s">
        <v>773</v>
      </c>
      <c r="D583" s="159" t="s">
        <v>367</v>
      </c>
      <c r="E583" s="107" t="s">
        <v>763</v>
      </c>
      <c r="F583" s="37">
        <v>100</v>
      </c>
      <c r="G583" s="27">
        <v>132.73</v>
      </c>
      <c r="H583" s="27">
        <v>99.305</v>
      </c>
      <c r="I583" s="99"/>
      <c r="J583" s="99"/>
      <c r="K583" s="99"/>
      <c r="L583" s="99"/>
    </row>
    <row r="584" spans="1:12" ht="18" customHeight="1">
      <c r="A584" s="159" t="s">
        <v>298</v>
      </c>
      <c r="B584" s="107" t="s">
        <v>159</v>
      </c>
      <c r="C584" s="107" t="s">
        <v>773</v>
      </c>
      <c r="D584" s="159" t="s">
        <v>367</v>
      </c>
      <c r="E584" s="107" t="s">
        <v>160</v>
      </c>
      <c r="F584" s="38">
        <v>7727</v>
      </c>
      <c r="G584" s="31">
        <v>8470</v>
      </c>
      <c r="H584" s="31">
        <v>8790</v>
      </c>
      <c r="I584" s="99"/>
      <c r="J584" s="99"/>
      <c r="K584" s="99"/>
      <c r="L584" s="99"/>
    </row>
    <row r="585" spans="1:12" ht="13.5" customHeight="1">
      <c r="A585" s="169" t="s">
        <v>140</v>
      </c>
      <c r="B585" s="107" t="s">
        <v>159</v>
      </c>
      <c r="C585" s="107" t="s">
        <v>773</v>
      </c>
      <c r="D585" s="159" t="s">
        <v>368</v>
      </c>
      <c r="E585" s="107"/>
      <c r="F585" s="37">
        <f>F587+F586</f>
        <v>1556.67</v>
      </c>
      <c r="G585" s="27">
        <f>G587+G586</f>
        <v>2283</v>
      </c>
      <c r="H585" s="27">
        <f>H587+H586</f>
        <v>2486.287</v>
      </c>
      <c r="I585" s="99"/>
      <c r="J585" s="99"/>
      <c r="K585" s="99"/>
      <c r="L585" s="99"/>
    </row>
    <row r="586" spans="1:12" ht="27">
      <c r="A586" s="231" t="s">
        <v>575</v>
      </c>
      <c r="B586" s="107" t="s">
        <v>159</v>
      </c>
      <c r="C586" s="107" t="s">
        <v>773</v>
      </c>
      <c r="D586" s="159" t="s">
        <v>368</v>
      </c>
      <c r="E586" s="107" t="s">
        <v>763</v>
      </c>
      <c r="F586" s="37">
        <v>26</v>
      </c>
      <c r="G586" s="27">
        <v>33</v>
      </c>
      <c r="H586" s="27">
        <v>36.287</v>
      </c>
      <c r="I586" s="99"/>
      <c r="J586" s="99"/>
      <c r="K586" s="99"/>
      <c r="L586" s="99"/>
    </row>
    <row r="587" spans="1:12" ht="13.5" customHeight="1">
      <c r="A587" s="159" t="s">
        <v>298</v>
      </c>
      <c r="B587" s="107" t="s">
        <v>159</v>
      </c>
      <c r="C587" s="107" t="s">
        <v>773</v>
      </c>
      <c r="D587" s="159" t="s">
        <v>368</v>
      </c>
      <c r="E587" s="107" t="s">
        <v>160</v>
      </c>
      <c r="F587" s="38">
        <v>1530.67</v>
      </c>
      <c r="G587" s="31">
        <v>2250</v>
      </c>
      <c r="H587" s="31">
        <v>2450</v>
      </c>
      <c r="I587" s="99"/>
      <c r="J587" s="99"/>
      <c r="K587" s="99"/>
      <c r="L587" s="99"/>
    </row>
    <row r="588" spans="1:12" ht="30" customHeight="1">
      <c r="A588" s="233" t="s">
        <v>369</v>
      </c>
      <c r="B588" s="107" t="s">
        <v>159</v>
      </c>
      <c r="C588" s="107" t="s">
        <v>773</v>
      </c>
      <c r="D588" s="159" t="s">
        <v>370</v>
      </c>
      <c r="E588" s="107"/>
      <c r="F588" s="38">
        <f>F589+F592</f>
        <v>530.2239999999999</v>
      </c>
      <c r="G588" s="31"/>
      <c r="H588" s="31"/>
      <c r="I588" s="99"/>
      <c r="J588" s="99"/>
      <c r="K588" s="99"/>
      <c r="L588" s="99"/>
    </row>
    <row r="589" spans="1:12" ht="46.5" customHeight="1">
      <c r="A589" s="169" t="s">
        <v>791</v>
      </c>
      <c r="B589" s="107" t="s">
        <v>159</v>
      </c>
      <c r="C589" s="107" t="s">
        <v>773</v>
      </c>
      <c r="D589" s="159" t="s">
        <v>371</v>
      </c>
      <c r="E589" s="107"/>
      <c r="F589" s="37">
        <f>F591+F590</f>
        <v>91.983</v>
      </c>
      <c r="G589" s="27">
        <f>G591+G590</f>
        <v>149.733</v>
      </c>
      <c r="H589" s="27">
        <f>H591+H590</f>
        <v>156.472</v>
      </c>
      <c r="I589" s="99"/>
      <c r="J589" s="99"/>
      <c r="K589" s="99"/>
      <c r="L589" s="99"/>
    </row>
    <row r="590" spans="1:12" ht="33" customHeight="1">
      <c r="A590" s="231" t="s">
        <v>575</v>
      </c>
      <c r="B590" s="107" t="s">
        <v>159</v>
      </c>
      <c r="C590" s="107" t="s">
        <v>773</v>
      </c>
      <c r="D590" s="159" t="s">
        <v>371</v>
      </c>
      <c r="E590" s="107" t="s">
        <v>763</v>
      </c>
      <c r="F590" s="37">
        <v>1.483</v>
      </c>
      <c r="G590" s="27">
        <v>4.733</v>
      </c>
      <c r="H590" s="27">
        <v>5.472</v>
      </c>
      <c r="I590" s="99"/>
      <c r="J590" s="99"/>
      <c r="K590" s="99"/>
      <c r="L590" s="99"/>
    </row>
    <row r="591" spans="1:12" ht="15">
      <c r="A591" s="159" t="s">
        <v>298</v>
      </c>
      <c r="B591" s="107" t="s">
        <v>159</v>
      </c>
      <c r="C591" s="107" t="s">
        <v>773</v>
      </c>
      <c r="D591" s="159" t="s">
        <v>371</v>
      </c>
      <c r="E591" s="107" t="s">
        <v>160</v>
      </c>
      <c r="F591" s="38">
        <v>90.5</v>
      </c>
      <c r="G591" s="31">
        <v>145</v>
      </c>
      <c r="H591" s="31">
        <v>151</v>
      </c>
      <c r="I591" s="99"/>
      <c r="J591" s="99"/>
      <c r="K591" s="99"/>
      <c r="L591" s="99"/>
    </row>
    <row r="592" spans="1:12" ht="42" customHeight="1">
      <c r="A592" s="159" t="s">
        <v>883</v>
      </c>
      <c r="B592" s="107" t="s">
        <v>159</v>
      </c>
      <c r="C592" s="159" t="s">
        <v>773</v>
      </c>
      <c r="D592" s="159" t="s">
        <v>372</v>
      </c>
      <c r="E592" s="107"/>
      <c r="F592" s="37">
        <f>F594+F593</f>
        <v>438.241</v>
      </c>
      <c r="G592" s="27">
        <f>G594+G593</f>
        <v>547.529</v>
      </c>
      <c r="H592" s="27">
        <f>H594+H593</f>
        <v>547.528</v>
      </c>
      <c r="I592" s="99"/>
      <c r="J592" s="99"/>
      <c r="K592" s="99"/>
      <c r="L592" s="99"/>
    </row>
    <row r="593" spans="1:12" ht="30" customHeight="1">
      <c r="A593" s="231" t="s">
        <v>575</v>
      </c>
      <c r="B593" s="107" t="s">
        <v>159</v>
      </c>
      <c r="C593" s="107" t="s">
        <v>773</v>
      </c>
      <c r="D593" s="159" t="s">
        <v>372</v>
      </c>
      <c r="E593" s="107" t="s">
        <v>763</v>
      </c>
      <c r="F593" s="37">
        <v>12.241</v>
      </c>
      <c r="G593" s="27">
        <v>12.529</v>
      </c>
      <c r="H593" s="27">
        <v>12.528</v>
      </c>
      <c r="I593" s="99"/>
      <c r="J593" s="99"/>
      <c r="K593" s="99"/>
      <c r="L593" s="99"/>
    </row>
    <row r="594" spans="1:12" ht="15">
      <c r="A594" s="159" t="s">
        <v>298</v>
      </c>
      <c r="B594" s="107" t="s">
        <v>159</v>
      </c>
      <c r="C594" s="107" t="s">
        <v>773</v>
      </c>
      <c r="D594" s="159" t="s">
        <v>372</v>
      </c>
      <c r="E594" s="107" t="s">
        <v>160</v>
      </c>
      <c r="F594" s="38">
        <v>426</v>
      </c>
      <c r="G594" s="31">
        <v>535</v>
      </c>
      <c r="H594" s="31">
        <v>535</v>
      </c>
      <c r="I594" s="99"/>
      <c r="J594" s="99"/>
      <c r="K594" s="99"/>
      <c r="L594" s="99"/>
    </row>
    <row r="595" spans="1:12" ht="45" customHeight="1">
      <c r="A595" s="179" t="s">
        <v>897</v>
      </c>
      <c r="B595" s="175" t="s">
        <v>159</v>
      </c>
      <c r="C595" s="175" t="s">
        <v>773</v>
      </c>
      <c r="D595" s="175" t="s">
        <v>335</v>
      </c>
      <c r="E595" s="147"/>
      <c r="F595" s="52">
        <f>F596</f>
        <v>930.585</v>
      </c>
      <c r="G595" s="28">
        <f>G596</f>
        <v>973.543</v>
      </c>
      <c r="H595" s="28">
        <f>H596</f>
        <v>973.543</v>
      </c>
      <c r="I595" s="99"/>
      <c r="J595" s="99"/>
      <c r="K595" s="99"/>
      <c r="L595" s="99"/>
    </row>
    <row r="596" spans="1:12" ht="50.25" customHeight="1">
      <c r="A596" s="237" t="s">
        <v>852</v>
      </c>
      <c r="B596" s="159" t="s">
        <v>159</v>
      </c>
      <c r="C596" s="176" t="s">
        <v>773</v>
      </c>
      <c r="D596" s="176" t="s">
        <v>337</v>
      </c>
      <c r="E596" s="153"/>
      <c r="F596" s="53">
        <f>F597</f>
        <v>930.585</v>
      </c>
      <c r="G596" s="27">
        <f>G598</f>
        <v>973.543</v>
      </c>
      <c r="H596" s="27">
        <f>H598</f>
        <v>973.543</v>
      </c>
      <c r="I596" s="99"/>
      <c r="J596" s="99"/>
      <c r="K596" s="99"/>
      <c r="L596" s="99"/>
    </row>
    <row r="597" spans="1:12" ht="36" customHeight="1">
      <c r="A597" s="238" t="s">
        <v>342</v>
      </c>
      <c r="B597" s="181">
        <v>10</v>
      </c>
      <c r="C597" s="159" t="s">
        <v>773</v>
      </c>
      <c r="D597" s="159" t="s">
        <v>336</v>
      </c>
      <c r="E597" s="153"/>
      <c r="F597" s="53">
        <f>F598</f>
        <v>930.585</v>
      </c>
      <c r="G597" s="27"/>
      <c r="H597" s="27"/>
      <c r="I597" s="99"/>
      <c r="J597" s="99"/>
      <c r="K597" s="99"/>
      <c r="L597" s="99"/>
    </row>
    <row r="598" spans="1:12" ht="46.5" customHeight="1">
      <c r="A598" s="159" t="s">
        <v>945</v>
      </c>
      <c r="B598" s="159" t="s">
        <v>159</v>
      </c>
      <c r="C598" s="159" t="s">
        <v>773</v>
      </c>
      <c r="D598" s="159" t="s">
        <v>354</v>
      </c>
      <c r="E598" s="107"/>
      <c r="F598" s="37">
        <f>F600+F599</f>
        <v>930.585</v>
      </c>
      <c r="G598" s="27">
        <f>G600+G599</f>
        <v>973.543</v>
      </c>
      <c r="H598" s="27">
        <f>H600+H599</f>
        <v>973.543</v>
      </c>
      <c r="I598" s="99"/>
      <c r="J598" s="99"/>
      <c r="K598" s="99"/>
      <c r="L598" s="99"/>
    </row>
    <row r="599" spans="1:12" ht="32.25" customHeight="1">
      <c r="A599" s="231" t="s">
        <v>575</v>
      </c>
      <c r="B599" s="107" t="s">
        <v>159</v>
      </c>
      <c r="C599" s="107" t="s">
        <v>773</v>
      </c>
      <c r="D599" s="159" t="s">
        <v>354</v>
      </c>
      <c r="E599" s="107" t="s">
        <v>763</v>
      </c>
      <c r="F599" s="37">
        <v>2</v>
      </c>
      <c r="G599" s="27">
        <v>2</v>
      </c>
      <c r="H599" s="27">
        <v>2</v>
      </c>
      <c r="I599" s="99"/>
      <c r="J599" s="99"/>
      <c r="K599" s="99"/>
      <c r="L599" s="99"/>
    </row>
    <row r="600" spans="1:12" ht="15">
      <c r="A600" s="159" t="s">
        <v>298</v>
      </c>
      <c r="B600" s="107" t="s">
        <v>159</v>
      </c>
      <c r="C600" s="107" t="s">
        <v>773</v>
      </c>
      <c r="D600" s="159" t="s">
        <v>354</v>
      </c>
      <c r="E600" s="107" t="s">
        <v>160</v>
      </c>
      <c r="F600" s="38">
        <v>928.585</v>
      </c>
      <c r="G600" s="31">
        <v>971.543</v>
      </c>
      <c r="H600" s="31">
        <v>971.543</v>
      </c>
      <c r="I600" s="99"/>
      <c r="J600" s="99"/>
      <c r="K600" s="99"/>
      <c r="L600" s="99"/>
    </row>
    <row r="601" spans="1:12" ht="75" customHeight="1">
      <c r="A601" s="175" t="s">
        <v>557</v>
      </c>
      <c r="B601" s="147" t="s">
        <v>159</v>
      </c>
      <c r="C601" s="147" t="s">
        <v>773</v>
      </c>
      <c r="D601" s="175" t="s">
        <v>558</v>
      </c>
      <c r="E601" s="147"/>
      <c r="F601" s="41">
        <f>F602</f>
        <v>485.78700000000003</v>
      </c>
      <c r="G601" s="31"/>
      <c r="H601" s="31"/>
      <c r="I601" s="99"/>
      <c r="J601" s="99"/>
      <c r="K601" s="99"/>
      <c r="L601" s="99"/>
    </row>
    <row r="602" spans="1:12" ht="63" customHeight="1">
      <c r="A602" s="513" t="s">
        <v>561</v>
      </c>
      <c r="B602" s="153" t="s">
        <v>159</v>
      </c>
      <c r="C602" s="153" t="s">
        <v>773</v>
      </c>
      <c r="D602" s="176" t="s">
        <v>559</v>
      </c>
      <c r="E602" s="153"/>
      <c r="F602" s="104">
        <f>F606+F604+F608</f>
        <v>485.78700000000003</v>
      </c>
      <c r="G602" s="31"/>
      <c r="H602" s="31"/>
      <c r="I602" s="99"/>
      <c r="J602" s="99"/>
      <c r="K602" s="99"/>
      <c r="L602" s="99"/>
    </row>
    <row r="603" spans="1:12" ht="57" customHeight="1">
      <c r="A603" s="177" t="s">
        <v>560</v>
      </c>
      <c r="B603" s="107" t="s">
        <v>159</v>
      </c>
      <c r="C603" s="107" t="s">
        <v>773</v>
      </c>
      <c r="D603" s="159" t="s">
        <v>562</v>
      </c>
      <c r="E603" s="107"/>
      <c r="F603" s="38">
        <f>SUM(F604)</f>
        <v>177.247</v>
      </c>
      <c r="G603" s="31"/>
      <c r="H603" s="31"/>
      <c r="I603" s="99"/>
      <c r="J603" s="99"/>
      <c r="K603" s="99"/>
      <c r="L603" s="99"/>
    </row>
    <row r="604" spans="1:12" ht="21" customHeight="1">
      <c r="A604" s="159" t="s">
        <v>564</v>
      </c>
      <c r="B604" s="107" t="s">
        <v>159</v>
      </c>
      <c r="C604" s="107" t="s">
        <v>773</v>
      </c>
      <c r="D604" s="159" t="s">
        <v>563</v>
      </c>
      <c r="E604" s="254"/>
      <c r="F604" s="38">
        <f>F605</f>
        <v>177.247</v>
      </c>
      <c r="G604" s="31"/>
      <c r="H604" s="31"/>
      <c r="I604" s="99"/>
      <c r="J604" s="99"/>
      <c r="K604" s="99"/>
      <c r="L604" s="99"/>
    </row>
    <row r="605" spans="1:12" ht="21.75" customHeight="1">
      <c r="A605" s="159" t="s">
        <v>298</v>
      </c>
      <c r="B605" s="107" t="s">
        <v>159</v>
      </c>
      <c r="C605" s="107" t="s">
        <v>773</v>
      </c>
      <c r="D605" s="159" t="s">
        <v>563</v>
      </c>
      <c r="E605" s="107" t="s">
        <v>160</v>
      </c>
      <c r="F605" s="491">
        <v>177.247</v>
      </c>
      <c r="G605" s="31"/>
      <c r="H605" s="31"/>
      <c r="I605" s="99"/>
      <c r="J605" s="99"/>
      <c r="K605" s="99"/>
      <c r="L605" s="99"/>
    </row>
    <row r="606" spans="1:12" ht="41.25" customHeight="1">
      <c r="A606" s="534" t="s">
        <v>131</v>
      </c>
      <c r="B606" s="107" t="s">
        <v>159</v>
      </c>
      <c r="C606" s="107" t="s">
        <v>773</v>
      </c>
      <c r="D606" s="159" t="s">
        <v>132</v>
      </c>
      <c r="E606" s="107"/>
      <c r="F606" s="38">
        <f>F607</f>
        <v>131.152</v>
      </c>
      <c r="G606" s="31"/>
      <c r="H606" s="31"/>
      <c r="I606" s="99"/>
      <c r="J606" s="99"/>
      <c r="K606" s="99"/>
      <c r="L606" s="99"/>
    </row>
    <row r="607" spans="1:12" ht="15">
      <c r="A607" s="159" t="s">
        <v>298</v>
      </c>
      <c r="B607" s="107" t="s">
        <v>159</v>
      </c>
      <c r="C607" s="107" t="s">
        <v>773</v>
      </c>
      <c r="D607" s="159" t="s">
        <v>132</v>
      </c>
      <c r="E607" s="107" t="s">
        <v>160</v>
      </c>
      <c r="F607" s="38">
        <v>131.152</v>
      </c>
      <c r="G607" s="31"/>
      <c r="H607" s="31"/>
      <c r="I607" s="99"/>
      <c r="J607" s="99"/>
      <c r="K607" s="99"/>
      <c r="L607" s="99"/>
    </row>
    <row r="608" spans="1:12" ht="45">
      <c r="A608" s="406" t="s">
        <v>129</v>
      </c>
      <c r="B608" s="107" t="s">
        <v>159</v>
      </c>
      <c r="C608" s="107" t="s">
        <v>773</v>
      </c>
      <c r="D608" s="159" t="s">
        <v>130</v>
      </c>
      <c r="E608" s="107"/>
      <c r="F608" s="38">
        <f>F609</f>
        <v>177.388</v>
      </c>
      <c r="G608" s="31"/>
      <c r="H608" s="31"/>
      <c r="I608" s="99"/>
      <c r="J608" s="99"/>
      <c r="K608" s="99"/>
      <c r="L608" s="99"/>
    </row>
    <row r="609" spans="1:12" ht="15">
      <c r="A609" s="159" t="s">
        <v>298</v>
      </c>
      <c r="B609" s="107" t="s">
        <v>159</v>
      </c>
      <c r="C609" s="107" t="s">
        <v>773</v>
      </c>
      <c r="D609" s="159" t="s">
        <v>130</v>
      </c>
      <c r="E609" s="107" t="s">
        <v>160</v>
      </c>
      <c r="F609" s="38">
        <v>177.388</v>
      </c>
      <c r="G609" s="31"/>
      <c r="H609" s="31"/>
      <c r="I609" s="99"/>
      <c r="J609" s="99"/>
      <c r="K609" s="99"/>
      <c r="L609" s="99"/>
    </row>
    <row r="610" spans="1:12" ht="68.25" hidden="1">
      <c r="A610" s="162" t="s">
        <v>853</v>
      </c>
      <c r="B610" s="110" t="s">
        <v>159</v>
      </c>
      <c r="C610" s="110" t="s">
        <v>773</v>
      </c>
      <c r="D610" s="184" t="s">
        <v>594</v>
      </c>
      <c r="E610" s="110"/>
      <c r="F610" s="40">
        <f>F611</f>
        <v>0</v>
      </c>
      <c r="G610" s="31"/>
      <c r="H610" s="31"/>
      <c r="I610" s="99"/>
      <c r="J610" s="99"/>
      <c r="K610" s="99"/>
      <c r="L610" s="99"/>
    </row>
    <row r="611" spans="1:12" ht="68.25" hidden="1">
      <c r="A611" s="169" t="s">
        <v>854</v>
      </c>
      <c r="B611" s="107" t="s">
        <v>159</v>
      </c>
      <c r="C611" s="107" t="s">
        <v>773</v>
      </c>
      <c r="D611" s="159" t="s">
        <v>593</v>
      </c>
      <c r="E611" s="107"/>
      <c r="F611" s="38">
        <f>F612</f>
        <v>0</v>
      </c>
      <c r="G611" s="31"/>
      <c r="H611" s="31"/>
      <c r="I611" s="99"/>
      <c r="J611" s="99"/>
      <c r="K611" s="99"/>
      <c r="L611" s="99"/>
    </row>
    <row r="612" spans="1:12" ht="15" hidden="1">
      <c r="A612" s="159" t="s">
        <v>855</v>
      </c>
      <c r="B612" s="107" t="s">
        <v>159</v>
      </c>
      <c r="C612" s="107" t="s">
        <v>773</v>
      </c>
      <c r="D612" s="159" t="s">
        <v>856</v>
      </c>
      <c r="E612" s="107"/>
      <c r="F612" s="38">
        <f>F613</f>
        <v>0</v>
      </c>
      <c r="G612" s="31"/>
      <c r="H612" s="31"/>
      <c r="I612" s="99"/>
      <c r="J612" s="99"/>
      <c r="K612" s="99"/>
      <c r="L612" s="99"/>
    </row>
    <row r="613" spans="1:12" ht="15" hidden="1">
      <c r="A613" s="159" t="s">
        <v>298</v>
      </c>
      <c r="B613" s="107" t="s">
        <v>159</v>
      </c>
      <c r="C613" s="107" t="s">
        <v>773</v>
      </c>
      <c r="D613" s="159" t="s">
        <v>856</v>
      </c>
      <c r="E613" s="107" t="s">
        <v>160</v>
      </c>
      <c r="F613" s="38"/>
      <c r="G613" s="31"/>
      <c r="H613" s="31"/>
      <c r="I613" s="99"/>
      <c r="J613" s="99"/>
      <c r="K613" s="99"/>
      <c r="L613" s="99"/>
    </row>
    <row r="614" spans="1:12" ht="15">
      <c r="A614" s="110" t="s">
        <v>792</v>
      </c>
      <c r="B614" s="110">
        <v>10</v>
      </c>
      <c r="C614" s="110" t="s">
        <v>774</v>
      </c>
      <c r="D614" s="110"/>
      <c r="E614" s="110"/>
      <c r="F614" s="39">
        <f>F615+F620</f>
        <v>8460.476999999999</v>
      </c>
      <c r="G614" s="30" t="e">
        <f>G620+G615</f>
        <v>#REF!</v>
      </c>
      <c r="H614" s="30">
        <f>H620+H615</f>
        <v>7250.994000000001</v>
      </c>
      <c r="I614" s="99"/>
      <c r="J614" s="99"/>
      <c r="K614" s="99"/>
      <c r="L614" s="99"/>
    </row>
    <row r="615" spans="1:12" ht="42.75">
      <c r="A615" s="148" t="s">
        <v>717</v>
      </c>
      <c r="B615" s="110" t="s">
        <v>159</v>
      </c>
      <c r="C615" s="110" t="s">
        <v>774</v>
      </c>
      <c r="D615" s="110" t="s">
        <v>988</v>
      </c>
      <c r="E615" s="110"/>
      <c r="F615" s="39">
        <f aca="true" t="shared" si="37" ref="F615:H618">F616</f>
        <v>2135.822</v>
      </c>
      <c r="G615" s="33">
        <f t="shared" si="37"/>
        <v>1671.886</v>
      </c>
      <c r="H615" s="33">
        <f t="shared" si="37"/>
        <v>1671.886</v>
      </c>
      <c r="I615" s="99"/>
      <c r="J615" s="99"/>
      <c r="K615" s="99"/>
      <c r="L615" s="99"/>
    </row>
    <row r="616" spans="1:12" ht="28.5">
      <c r="A616" s="148" t="s">
        <v>691</v>
      </c>
      <c r="B616" s="147" t="s">
        <v>159</v>
      </c>
      <c r="C616" s="147" t="s">
        <v>774</v>
      </c>
      <c r="D616" s="147" t="s">
        <v>537</v>
      </c>
      <c r="E616" s="147"/>
      <c r="F616" s="52">
        <f>F618</f>
        <v>2135.822</v>
      </c>
      <c r="G616" s="85">
        <f>G618</f>
        <v>1671.886</v>
      </c>
      <c r="H616" s="85">
        <f>H618</f>
        <v>1671.886</v>
      </c>
      <c r="I616" s="99"/>
      <c r="J616" s="99"/>
      <c r="K616" s="99"/>
      <c r="L616" s="99"/>
    </row>
    <row r="617" spans="1:12" ht="60" customHeight="1">
      <c r="A617" s="233" t="s">
        <v>715</v>
      </c>
      <c r="B617" s="107" t="s">
        <v>159</v>
      </c>
      <c r="C617" s="107" t="s">
        <v>774</v>
      </c>
      <c r="D617" s="107" t="s">
        <v>225</v>
      </c>
      <c r="E617" s="147"/>
      <c r="F617" s="52">
        <f>F618</f>
        <v>2135.822</v>
      </c>
      <c r="G617" s="85"/>
      <c r="H617" s="85"/>
      <c r="I617" s="99"/>
      <c r="J617" s="99"/>
      <c r="K617" s="99"/>
      <c r="L617" s="99"/>
    </row>
    <row r="618" spans="1:12" ht="15">
      <c r="A618" s="107" t="s">
        <v>464</v>
      </c>
      <c r="B618" s="107" t="s">
        <v>159</v>
      </c>
      <c r="C618" s="107" t="s">
        <v>774</v>
      </c>
      <c r="D618" s="107" t="s">
        <v>226</v>
      </c>
      <c r="E618" s="110"/>
      <c r="F618" s="39">
        <f t="shared" si="37"/>
        <v>2135.822</v>
      </c>
      <c r="G618" s="33">
        <f t="shared" si="37"/>
        <v>1671.886</v>
      </c>
      <c r="H618" s="33">
        <f t="shared" si="37"/>
        <v>1671.886</v>
      </c>
      <c r="I618" s="99"/>
      <c r="J618" s="99"/>
      <c r="K618" s="99"/>
      <c r="L618" s="99"/>
    </row>
    <row r="619" spans="1:12" ht="15">
      <c r="A619" s="159" t="s">
        <v>298</v>
      </c>
      <c r="B619" s="107" t="s">
        <v>159</v>
      </c>
      <c r="C619" s="107" t="s">
        <v>774</v>
      </c>
      <c r="D619" s="107" t="s">
        <v>226</v>
      </c>
      <c r="E619" s="107" t="s">
        <v>160</v>
      </c>
      <c r="F619" s="37">
        <v>2135.822</v>
      </c>
      <c r="G619" s="94">
        <v>1671.886</v>
      </c>
      <c r="H619" s="94">
        <v>1671.886</v>
      </c>
      <c r="I619" s="99"/>
      <c r="J619" s="99"/>
      <c r="K619" s="99"/>
      <c r="L619" s="99"/>
    </row>
    <row r="620" spans="1:12" ht="42.75">
      <c r="A620" s="174" t="s">
        <v>766</v>
      </c>
      <c r="B620" s="147" t="s">
        <v>159</v>
      </c>
      <c r="C620" s="147" t="s">
        <v>774</v>
      </c>
      <c r="D620" s="147" t="s">
        <v>356</v>
      </c>
      <c r="E620" s="147"/>
      <c r="F620" s="52">
        <f>F621</f>
        <v>6324.655</v>
      </c>
      <c r="G620" s="85" t="e">
        <f>G621</f>
        <v>#REF!</v>
      </c>
      <c r="H620" s="85">
        <f>H621</f>
        <v>5579.108</v>
      </c>
      <c r="I620" s="99"/>
      <c r="J620" s="99"/>
      <c r="K620" s="99"/>
      <c r="L620" s="99"/>
    </row>
    <row r="621" spans="1:12" ht="30" customHeight="1">
      <c r="A621" s="159" t="s">
        <v>233</v>
      </c>
      <c r="B621" s="107" t="s">
        <v>159</v>
      </c>
      <c r="C621" s="107" t="s">
        <v>774</v>
      </c>
      <c r="D621" s="107" t="s">
        <v>373</v>
      </c>
      <c r="E621" s="107"/>
      <c r="F621" s="37">
        <f>F622</f>
        <v>6324.655</v>
      </c>
      <c r="G621" s="94" t="e">
        <f>G623</f>
        <v>#REF!</v>
      </c>
      <c r="H621" s="94">
        <f>H623</f>
        <v>5579.108</v>
      </c>
      <c r="I621" s="99"/>
      <c r="J621" s="99"/>
      <c r="K621" s="99"/>
      <c r="L621" s="99"/>
    </row>
    <row r="622" spans="1:12" ht="45.75" customHeight="1">
      <c r="A622" s="224" t="s">
        <v>377</v>
      </c>
      <c r="B622" s="107" t="s">
        <v>159</v>
      </c>
      <c r="C622" s="107" t="s">
        <v>774</v>
      </c>
      <c r="D622" s="107" t="s">
        <v>378</v>
      </c>
      <c r="E622" s="107"/>
      <c r="F622" s="37">
        <f>F623</f>
        <v>6324.655</v>
      </c>
      <c r="G622" s="94"/>
      <c r="H622" s="94"/>
      <c r="I622" s="99"/>
      <c r="J622" s="99"/>
      <c r="K622" s="99"/>
      <c r="L622" s="99"/>
    </row>
    <row r="623" spans="1:12" ht="42" customHeight="1">
      <c r="A623" s="107" t="s">
        <v>933</v>
      </c>
      <c r="B623" s="107">
        <v>10</v>
      </c>
      <c r="C623" s="107" t="s">
        <v>774</v>
      </c>
      <c r="D623" s="107" t="s">
        <v>379</v>
      </c>
      <c r="E623" s="107"/>
      <c r="F623" s="37">
        <f>F624</f>
        <v>6324.655</v>
      </c>
      <c r="G623" s="94" t="e">
        <f>G624+#REF!</f>
        <v>#REF!</v>
      </c>
      <c r="H623" s="94">
        <v>5579.108</v>
      </c>
      <c r="I623" s="99"/>
      <c r="J623" s="99"/>
      <c r="K623" s="99"/>
      <c r="L623" s="99"/>
    </row>
    <row r="624" spans="1:12" ht="15">
      <c r="A624" s="107" t="s">
        <v>956</v>
      </c>
      <c r="B624" s="107" t="s">
        <v>159</v>
      </c>
      <c r="C624" s="107" t="s">
        <v>774</v>
      </c>
      <c r="D624" s="107" t="s">
        <v>379</v>
      </c>
      <c r="E624" s="107" t="s">
        <v>160</v>
      </c>
      <c r="F624" s="38">
        <v>6324.655</v>
      </c>
      <c r="G624" s="31">
        <v>913.5</v>
      </c>
      <c r="H624" s="31">
        <v>913.5</v>
      </c>
      <c r="I624" s="99"/>
      <c r="J624" s="99"/>
      <c r="K624" s="99"/>
      <c r="L624" s="99"/>
    </row>
    <row r="625" spans="1:12" ht="15">
      <c r="A625" s="110" t="s">
        <v>934</v>
      </c>
      <c r="B625" s="110" t="s">
        <v>158</v>
      </c>
      <c r="C625" s="107"/>
      <c r="D625" s="107"/>
      <c r="E625" s="107"/>
      <c r="F625" s="39">
        <f aca="true" t="shared" si="38" ref="F625:H630">F626</f>
        <v>280</v>
      </c>
      <c r="G625" s="30">
        <f t="shared" si="38"/>
        <v>330</v>
      </c>
      <c r="H625" s="30">
        <f t="shared" si="38"/>
        <v>370</v>
      </c>
      <c r="I625" s="99"/>
      <c r="J625" s="99"/>
      <c r="K625" s="99"/>
      <c r="L625" s="99"/>
    </row>
    <row r="626" spans="1:12" ht="15">
      <c r="A626" s="147" t="s">
        <v>935</v>
      </c>
      <c r="B626" s="110">
        <v>11</v>
      </c>
      <c r="C626" s="110" t="s">
        <v>954</v>
      </c>
      <c r="D626" s="110"/>
      <c r="E626" s="107"/>
      <c r="F626" s="39">
        <f>F627+F635</f>
        <v>280</v>
      </c>
      <c r="G626" s="30">
        <f t="shared" si="38"/>
        <v>330</v>
      </c>
      <c r="H626" s="30">
        <f t="shared" si="38"/>
        <v>370</v>
      </c>
      <c r="I626" s="99"/>
      <c r="J626" s="99"/>
      <c r="K626" s="99"/>
      <c r="L626" s="99"/>
    </row>
    <row r="627" spans="1:12" ht="85.5" customHeight="1">
      <c r="A627" s="209" t="s">
        <v>478</v>
      </c>
      <c r="B627" s="110">
        <v>11</v>
      </c>
      <c r="C627" s="110" t="s">
        <v>954</v>
      </c>
      <c r="D627" s="110" t="s">
        <v>479</v>
      </c>
      <c r="E627" s="110"/>
      <c r="F627" s="39">
        <f>F628</f>
        <v>280</v>
      </c>
      <c r="G627" s="55">
        <f t="shared" si="38"/>
        <v>330</v>
      </c>
      <c r="H627" s="55">
        <f t="shared" si="38"/>
        <v>370</v>
      </c>
      <c r="I627" s="99"/>
      <c r="J627" s="99"/>
      <c r="K627" s="99"/>
      <c r="L627" s="99"/>
    </row>
    <row r="628" spans="1:12" ht="51.75" customHeight="1">
      <c r="A628" s="169" t="s">
        <v>485</v>
      </c>
      <c r="B628" s="107" t="s">
        <v>158</v>
      </c>
      <c r="C628" s="107" t="s">
        <v>954</v>
      </c>
      <c r="D628" s="107" t="s">
        <v>480</v>
      </c>
      <c r="E628" s="107"/>
      <c r="F628" s="37">
        <f>F629</f>
        <v>280</v>
      </c>
      <c r="G628" s="27">
        <f>G630</f>
        <v>330</v>
      </c>
      <c r="H628" s="27">
        <f>H630</f>
        <v>370</v>
      </c>
      <c r="I628" s="99"/>
      <c r="J628" s="99"/>
      <c r="K628" s="99"/>
      <c r="L628" s="99"/>
    </row>
    <row r="629" spans="1:12" ht="48.75" customHeight="1">
      <c r="A629" s="220" t="s">
        <v>487</v>
      </c>
      <c r="B629" s="107" t="s">
        <v>158</v>
      </c>
      <c r="C629" s="107" t="s">
        <v>954</v>
      </c>
      <c r="D629" s="107" t="s">
        <v>483</v>
      </c>
      <c r="E629" s="107"/>
      <c r="F629" s="37">
        <f>F630</f>
        <v>280</v>
      </c>
      <c r="G629" s="94"/>
      <c r="H629" s="94"/>
      <c r="I629" s="99"/>
      <c r="J629" s="99"/>
      <c r="K629" s="99"/>
      <c r="L629" s="99"/>
    </row>
    <row r="630" spans="1:12" ht="58.5" customHeight="1">
      <c r="A630" s="211" t="s">
        <v>497</v>
      </c>
      <c r="B630" s="107" t="s">
        <v>158</v>
      </c>
      <c r="C630" s="107" t="s">
        <v>954</v>
      </c>
      <c r="D630" s="107" t="s">
        <v>1037</v>
      </c>
      <c r="E630" s="107"/>
      <c r="F630" s="38">
        <f>F631</f>
        <v>280</v>
      </c>
      <c r="G630" s="89">
        <f t="shared" si="38"/>
        <v>330</v>
      </c>
      <c r="H630" s="89">
        <f t="shared" si="38"/>
        <v>370</v>
      </c>
      <c r="I630" s="99"/>
      <c r="J630" s="99"/>
      <c r="K630" s="99"/>
      <c r="L630" s="99"/>
    </row>
    <row r="631" spans="1:12" ht="34.5" customHeight="1">
      <c r="A631" s="231" t="s">
        <v>575</v>
      </c>
      <c r="B631" s="107" t="s">
        <v>158</v>
      </c>
      <c r="C631" s="107" t="s">
        <v>954</v>
      </c>
      <c r="D631" s="107" t="s">
        <v>1037</v>
      </c>
      <c r="E631" s="107" t="s">
        <v>763</v>
      </c>
      <c r="F631" s="491">
        <v>280</v>
      </c>
      <c r="G631" s="89">
        <v>330</v>
      </c>
      <c r="H631" s="89">
        <v>370</v>
      </c>
      <c r="I631" s="99"/>
      <c r="J631" s="99"/>
      <c r="K631" s="99"/>
      <c r="L631" s="99"/>
    </row>
    <row r="632" spans="1:12" ht="49.5" customHeight="1" hidden="1">
      <c r="A632" s="107" t="s">
        <v>1055</v>
      </c>
      <c r="B632" s="107" t="s">
        <v>158</v>
      </c>
      <c r="C632" s="107" t="s">
        <v>954</v>
      </c>
      <c r="D632" s="107" t="s">
        <v>1056</v>
      </c>
      <c r="E632" s="107"/>
      <c r="F632" s="38">
        <f>F634+F633</f>
        <v>0</v>
      </c>
      <c r="G632" s="89"/>
      <c r="H632" s="89"/>
      <c r="I632" s="99"/>
      <c r="J632" s="99"/>
      <c r="K632" s="99"/>
      <c r="L632" s="99"/>
    </row>
    <row r="633" spans="1:12" ht="28.5" customHeight="1" hidden="1">
      <c r="A633" s="107" t="s">
        <v>940</v>
      </c>
      <c r="B633" s="107" t="s">
        <v>158</v>
      </c>
      <c r="C633" s="107" t="s">
        <v>954</v>
      </c>
      <c r="D633" s="107" t="s">
        <v>1056</v>
      </c>
      <c r="E633" s="107" t="s">
        <v>763</v>
      </c>
      <c r="F633" s="38"/>
      <c r="G633" s="89"/>
      <c r="H633" s="89"/>
      <c r="I633" s="99"/>
      <c r="J633" s="99"/>
      <c r="K633" s="99"/>
      <c r="L633" s="99"/>
    </row>
    <row r="634" spans="1:12" ht="18" customHeight="1" hidden="1">
      <c r="A634" s="107" t="s">
        <v>929</v>
      </c>
      <c r="B634" s="107" t="s">
        <v>158</v>
      </c>
      <c r="C634" s="107" t="s">
        <v>954</v>
      </c>
      <c r="D634" s="107" t="s">
        <v>1056</v>
      </c>
      <c r="E634" s="107" t="s">
        <v>757</v>
      </c>
      <c r="F634" s="38"/>
      <c r="G634" s="89"/>
      <c r="H634" s="89"/>
      <c r="I634" s="99"/>
      <c r="J634" s="99"/>
      <c r="K634" s="99"/>
      <c r="L634" s="99"/>
    </row>
    <row r="635" spans="1:12" ht="37.5" customHeight="1" hidden="1">
      <c r="A635" s="162" t="s">
        <v>882</v>
      </c>
      <c r="B635" s="110" t="s">
        <v>158</v>
      </c>
      <c r="C635" s="110" t="s">
        <v>954</v>
      </c>
      <c r="D635" s="110" t="s">
        <v>172</v>
      </c>
      <c r="E635" s="110"/>
      <c r="F635" s="40">
        <f>F636</f>
        <v>0</v>
      </c>
      <c r="G635" s="89"/>
      <c r="H635" s="89"/>
      <c r="I635" s="99"/>
      <c r="J635" s="99"/>
      <c r="K635" s="99"/>
      <c r="L635" s="99"/>
    </row>
    <row r="636" spans="1:12" ht="38.25" customHeight="1" hidden="1">
      <c r="A636" s="148" t="s">
        <v>173</v>
      </c>
      <c r="B636" s="110" t="s">
        <v>158</v>
      </c>
      <c r="C636" s="110" t="s">
        <v>954</v>
      </c>
      <c r="D636" s="110" t="s">
        <v>174</v>
      </c>
      <c r="E636" s="110"/>
      <c r="F636" s="40">
        <f>F637</f>
        <v>0</v>
      </c>
      <c r="G636" s="89"/>
      <c r="H636" s="89"/>
      <c r="I636" s="99"/>
      <c r="J636" s="99"/>
      <c r="K636" s="99"/>
      <c r="L636" s="99"/>
    </row>
    <row r="637" spans="1:12" ht="51" customHeight="1" hidden="1">
      <c r="A637" s="211" t="s">
        <v>497</v>
      </c>
      <c r="B637" s="107" t="s">
        <v>158</v>
      </c>
      <c r="C637" s="107" t="s">
        <v>954</v>
      </c>
      <c r="D637" s="107" t="s">
        <v>1050</v>
      </c>
      <c r="E637" s="107"/>
      <c r="F637" s="38">
        <f>F638</f>
        <v>0</v>
      </c>
      <c r="G637" s="89"/>
      <c r="H637" s="89"/>
      <c r="I637" s="99"/>
      <c r="J637" s="99"/>
      <c r="K637" s="99"/>
      <c r="L637" s="99"/>
    </row>
    <row r="638" spans="1:12" ht="39" customHeight="1" hidden="1">
      <c r="A638" s="107" t="s">
        <v>940</v>
      </c>
      <c r="B638" s="107" t="s">
        <v>158</v>
      </c>
      <c r="C638" s="107" t="s">
        <v>954</v>
      </c>
      <c r="D638" s="107" t="s">
        <v>1050</v>
      </c>
      <c r="E638" s="107" t="s">
        <v>763</v>
      </c>
      <c r="F638" s="38"/>
      <c r="G638" s="89"/>
      <c r="H638" s="89"/>
      <c r="I638" s="99"/>
      <c r="J638" s="99"/>
      <c r="K638" s="99"/>
      <c r="L638" s="99"/>
    </row>
    <row r="639" spans="1:12" ht="41.25">
      <c r="A639" s="162" t="s">
        <v>1013</v>
      </c>
      <c r="B639" s="110">
        <v>14</v>
      </c>
      <c r="C639" s="110"/>
      <c r="D639" s="110"/>
      <c r="E639" s="110"/>
      <c r="F639" s="39">
        <f>F640+F645</f>
        <v>6427.132</v>
      </c>
      <c r="G639" s="33">
        <f>G640+G645</f>
        <v>5174.937</v>
      </c>
      <c r="H639" s="33">
        <f>H640+H645</f>
        <v>3080.32</v>
      </c>
      <c r="I639" s="99"/>
      <c r="J639" s="99"/>
      <c r="K639" s="99"/>
      <c r="L639" s="99"/>
    </row>
    <row r="640" spans="1:12" ht="42.75">
      <c r="A640" s="148" t="s">
        <v>89</v>
      </c>
      <c r="B640" s="148" t="s">
        <v>764</v>
      </c>
      <c r="C640" s="202" t="s">
        <v>953</v>
      </c>
      <c r="D640" s="148" t="s">
        <v>878</v>
      </c>
      <c r="E640" s="147"/>
      <c r="F640" s="52">
        <f aca="true" t="shared" si="39" ref="F640:H643">F641</f>
        <v>6177.132</v>
      </c>
      <c r="G640" s="85">
        <f t="shared" si="39"/>
        <v>5174.937</v>
      </c>
      <c r="H640" s="85">
        <f t="shared" si="39"/>
        <v>3080.32</v>
      </c>
      <c r="I640" s="99"/>
      <c r="J640" s="99"/>
      <c r="K640" s="99"/>
      <c r="L640" s="99"/>
    </row>
    <row r="641" spans="1:12" ht="30.75" customHeight="1">
      <c r="A641" s="162" t="s">
        <v>882</v>
      </c>
      <c r="B641" s="187" t="s">
        <v>764</v>
      </c>
      <c r="C641" s="206" t="s">
        <v>953</v>
      </c>
      <c r="D641" s="187" t="s">
        <v>991</v>
      </c>
      <c r="E641" s="147"/>
      <c r="F641" s="53">
        <f t="shared" si="39"/>
        <v>6177.132</v>
      </c>
      <c r="G641" s="98">
        <f t="shared" si="39"/>
        <v>5174.937</v>
      </c>
      <c r="H641" s="98">
        <f t="shared" si="39"/>
        <v>3080.32</v>
      </c>
      <c r="I641" s="99"/>
      <c r="J641" s="99"/>
      <c r="K641" s="99"/>
      <c r="L641" s="99"/>
    </row>
    <row r="642" spans="1:12" ht="25.5" customHeight="1">
      <c r="A642" s="148" t="s">
        <v>173</v>
      </c>
      <c r="B642" s="169" t="s">
        <v>764</v>
      </c>
      <c r="C642" s="203" t="s">
        <v>953</v>
      </c>
      <c r="D642" s="169" t="s">
        <v>992</v>
      </c>
      <c r="E642" s="110"/>
      <c r="F642" s="37">
        <f t="shared" si="39"/>
        <v>6177.132</v>
      </c>
      <c r="G642" s="94">
        <f t="shared" si="39"/>
        <v>5174.937</v>
      </c>
      <c r="H642" s="94">
        <f t="shared" si="39"/>
        <v>3080.32</v>
      </c>
      <c r="I642" s="99"/>
      <c r="J642" s="99"/>
      <c r="K642" s="99"/>
      <c r="L642" s="99"/>
    </row>
    <row r="643" spans="1:12" ht="44.25" customHeight="1">
      <c r="A643" s="169" t="s">
        <v>526</v>
      </c>
      <c r="B643" s="169" t="s">
        <v>764</v>
      </c>
      <c r="C643" s="203" t="s">
        <v>953</v>
      </c>
      <c r="D643" s="169" t="s">
        <v>1033</v>
      </c>
      <c r="E643" s="110"/>
      <c r="F643" s="37">
        <f t="shared" si="39"/>
        <v>6177.132</v>
      </c>
      <c r="G643" s="94">
        <f t="shared" si="39"/>
        <v>5174.937</v>
      </c>
      <c r="H643" s="94">
        <f t="shared" si="39"/>
        <v>3080.32</v>
      </c>
      <c r="I643" s="99"/>
      <c r="J643" s="99"/>
      <c r="K643" s="99"/>
      <c r="L643" s="99"/>
    </row>
    <row r="644" spans="1:12" ht="15">
      <c r="A644" s="21" t="s">
        <v>282</v>
      </c>
      <c r="B644" s="107" t="s">
        <v>764</v>
      </c>
      <c r="C644" s="203" t="s">
        <v>953</v>
      </c>
      <c r="D644" s="169" t="s">
        <v>1033</v>
      </c>
      <c r="E644" s="107" t="s">
        <v>765</v>
      </c>
      <c r="F644" s="38">
        <v>6177.132</v>
      </c>
      <c r="G644" s="89">
        <v>5174.937</v>
      </c>
      <c r="H644" s="89">
        <v>3080.32</v>
      </c>
      <c r="I644" s="99"/>
      <c r="J644" s="99"/>
      <c r="K644" s="99"/>
      <c r="L644" s="99"/>
    </row>
    <row r="645" spans="1:12" ht="15.75" customHeight="1">
      <c r="A645" s="84" t="s">
        <v>144</v>
      </c>
      <c r="B645" s="29" t="s">
        <v>764</v>
      </c>
      <c r="C645" s="81" t="s">
        <v>773</v>
      </c>
      <c r="D645" s="78"/>
      <c r="E645" s="29"/>
      <c r="F645" s="34">
        <f>F646</f>
        <v>250</v>
      </c>
      <c r="G645" s="91">
        <f aca="true" t="shared" si="40" ref="G645:H647">G646</f>
        <v>0</v>
      </c>
      <c r="H645" s="91">
        <f t="shared" si="40"/>
        <v>0</v>
      </c>
      <c r="I645" s="99"/>
      <c r="J645" s="99"/>
      <c r="K645" s="99"/>
      <c r="L645" s="99"/>
    </row>
    <row r="646" spans="1:12" ht="29.25" customHeight="1">
      <c r="A646" s="76" t="s">
        <v>882</v>
      </c>
      <c r="B646" s="79" t="s">
        <v>764</v>
      </c>
      <c r="C646" s="82" t="s">
        <v>773</v>
      </c>
      <c r="D646" s="187" t="s">
        <v>991</v>
      </c>
      <c r="E646" s="79"/>
      <c r="F646" s="56">
        <f>F647</f>
        <v>250</v>
      </c>
      <c r="G646" s="90">
        <f t="shared" si="40"/>
        <v>0</v>
      </c>
      <c r="H646" s="90">
        <f t="shared" si="40"/>
        <v>0</v>
      </c>
      <c r="I646" s="99"/>
      <c r="J646" s="99"/>
      <c r="K646" s="99"/>
      <c r="L646" s="99"/>
    </row>
    <row r="647" spans="1:12" ht="28.5">
      <c r="A647" s="77" t="s">
        <v>173</v>
      </c>
      <c r="B647" s="26" t="s">
        <v>400</v>
      </c>
      <c r="C647" s="26" t="s">
        <v>773</v>
      </c>
      <c r="D647" s="169" t="s">
        <v>992</v>
      </c>
      <c r="E647" s="26"/>
      <c r="F647" s="31">
        <f>F648</f>
        <v>250</v>
      </c>
      <c r="G647" s="89">
        <f t="shared" si="40"/>
        <v>0</v>
      </c>
      <c r="H647" s="89">
        <f t="shared" si="40"/>
        <v>0</v>
      </c>
      <c r="I647" s="99"/>
      <c r="J647" s="99"/>
      <c r="K647" s="99"/>
      <c r="L647" s="99"/>
    </row>
    <row r="648" spans="1:12" ht="41.25">
      <c r="A648" s="211" t="s">
        <v>111</v>
      </c>
      <c r="B648" s="26" t="s">
        <v>764</v>
      </c>
      <c r="C648" s="26" t="s">
        <v>773</v>
      </c>
      <c r="D648" s="169" t="s">
        <v>110</v>
      </c>
      <c r="E648" s="26"/>
      <c r="F648" s="31">
        <f>F649</f>
        <v>250</v>
      </c>
      <c r="G648" s="89">
        <f>G649</f>
        <v>0</v>
      </c>
      <c r="H648" s="89">
        <f>H649</f>
        <v>0</v>
      </c>
      <c r="I648" s="99"/>
      <c r="J648" s="99"/>
      <c r="K648" s="99"/>
      <c r="L648" s="99"/>
    </row>
    <row r="649" spans="1:12" ht="17.25" customHeight="1">
      <c r="A649" s="83" t="s">
        <v>282</v>
      </c>
      <c r="B649" s="26" t="s">
        <v>764</v>
      </c>
      <c r="C649" s="26" t="s">
        <v>773</v>
      </c>
      <c r="D649" s="169" t="s">
        <v>110</v>
      </c>
      <c r="E649" s="26" t="s">
        <v>765</v>
      </c>
      <c r="F649" s="31">
        <v>250</v>
      </c>
      <c r="G649" s="31"/>
      <c r="H649" s="31"/>
      <c r="I649" s="99"/>
      <c r="J649" s="99"/>
      <c r="K649" s="99"/>
      <c r="L649" s="99"/>
    </row>
    <row r="650" spans="1:8" ht="15">
      <c r="A650" s="21" t="s">
        <v>957</v>
      </c>
      <c r="B650" s="2"/>
      <c r="C650" s="2"/>
      <c r="D650" s="15"/>
      <c r="E650" s="2"/>
      <c r="F650" s="20"/>
      <c r="G650" s="20">
        <v>7979.9</v>
      </c>
      <c r="H650" s="20">
        <v>14325.8</v>
      </c>
    </row>
  </sheetData>
  <sheetProtection/>
  <mergeCells count="19">
    <mergeCell ref="K96:L96"/>
    <mergeCell ref="A1:E1"/>
    <mergeCell ref="A2:E2"/>
    <mergeCell ref="F7:F8"/>
    <mergeCell ref="G7:G8"/>
    <mergeCell ref="I32:K32"/>
    <mergeCell ref="A3:G3"/>
    <mergeCell ref="A4:F4"/>
    <mergeCell ref="A6:F6"/>
    <mergeCell ref="I429:K429"/>
    <mergeCell ref="I21:K21"/>
    <mergeCell ref="A5:E5"/>
    <mergeCell ref="H7:H8"/>
    <mergeCell ref="A7:A8"/>
    <mergeCell ref="B7:B8"/>
    <mergeCell ref="C7:C8"/>
    <mergeCell ref="D7:D8"/>
    <mergeCell ref="E7:E8"/>
    <mergeCell ref="I96:J96"/>
  </mergeCells>
  <hyperlinks>
    <hyperlink ref="A534" r:id="rId1" display="consultantplus://offline/ref=C6EF3AE28B6C46D1117CBBA251A07B11C6C7C5768D62628200322DA1BBA42282C9440EEF08E6CC43400635U6VAM"/>
    <hyperlink ref="A63" r:id="rId2" display="consultantplus://offline/ref=C6EF3AE28B6C46D1117CBBA251A07B11C6C7C5768D62628200322DA1BBA42282C9440EEF08E6CC43400635U6VAM"/>
    <hyperlink ref="A337" r:id="rId3" display="consultantplus://offline/ref=C6EF3AE28B6C46D1117CBBA251A07B11C6C7C5768D606C8B0E322DA1BBA42282C9440EEF08E6CC43400230U6VFM"/>
    <hyperlink ref="A322" r:id="rId4" display="consultantplus://offline/ref=C6EF3AE28B6C46D1117CBBA251A07B11C6C7C5768D606C8B0E322DA1BBA42282C9440EEF08E6CC43400230U6VFM"/>
    <hyperlink ref="A221" r:id="rId5" display="consultantplus://offline/ref=C6EF3AE28B6C46D1117CBBA251A07B11C6C7C5768D6761820E322DA1BBA42282C9440EEF08E6CC43400235U6VEM"/>
    <hyperlink ref="A278" r:id="rId6" display="consultantplus://offline/ref=C6EF3AE28B6C46D1117CBBA251A07B11C6C7C5768D62628202322DA1BBA42282C9440EEF08E6CC43400231U6V1M"/>
    <hyperlink ref="A304" r:id="rId7" display="consultantplus://offline/ref=C6EF3AE28B6C46D1117CBBA251A07B11C6C7C5768D606C8B0E322DA1BBA42282C9440EEF08E6CC43400230U6VFM"/>
    <hyperlink ref="A172" r:id="rId8" display="consultantplus://offline/ref=9C8C6091F07A6736C14182A29006343D5BBD7494BF22787139B89C820162E1855B84266ADC28F806D5AC82M8c2N"/>
  </hyperlinks>
  <printOptions horizontalCentered="1"/>
  <pageMargins left="0.7086614173228347" right="0.11811023622047245" top="0.7480314960629921" bottom="0.5511811023622047" header="0.31496062992125984" footer="0.31496062992125984"/>
  <pageSetup fitToHeight="0" fitToWidth="1" horizontalDpi="600" verticalDpi="600" orientation="portrait" paperSize="9" scale="98" r:id="rId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848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73.00390625" style="0" customWidth="1"/>
    <col min="2" max="2" width="5.140625" style="0" customWidth="1"/>
    <col min="3" max="3" width="4.140625" style="0" customWidth="1"/>
    <col min="4" max="4" width="5.57421875" style="0" customWidth="1"/>
    <col min="5" max="5" width="14.7109375" style="0" customWidth="1"/>
    <col min="6" max="6" width="4.57421875" style="0" customWidth="1"/>
    <col min="7" max="7" width="12.140625" style="0" customWidth="1"/>
    <col min="8" max="8" width="11.28125" style="0" hidden="1" customWidth="1"/>
    <col min="9" max="9" width="10.7109375" style="0" hidden="1" customWidth="1"/>
    <col min="10" max="10" width="0.13671875" style="0" hidden="1" customWidth="1"/>
    <col min="11" max="12" width="9.140625" style="0" hidden="1" customWidth="1"/>
    <col min="13" max="13" width="10.57421875" style="0" bestFit="1" customWidth="1"/>
    <col min="14" max="14" width="10.57421875" style="0" hidden="1" customWidth="1"/>
  </cols>
  <sheetData>
    <row r="1" spans="1:7" ht="15">
      <c r="A1" s="597" t="s">
        <v>195</v>
      </c>
      <c r="B1" s="597"/>
      <c r="C1" s="597"/>
      <c r="D1" s="597"/>
      <c r="E1" s="597"/>
      <c r="F1" s="597"/>
      <c r="G1" s="597"/>
    </row>
    <row r="2" spans="1:7" ht="15" customHeight="1">
      <c r="A2" s="598" t="s">
        <v>16</v>
      </c>
      <c r="B2" s="598"/>
      <c r="C2" s="598"/>
      <c r="D2" s="598"/>
      <c r="E2" s="598"/>
      <c r="F2" s="598"/>
      <c r="G2" s="598"/>
    </row>
    <row r="3" spans="1:7" ht="12" customHeight="1">
      <c r="A3" s="598" t="s">
        <v>136</v>
      </c>
      <c r="B3" s="598"/>
      <c r="C3" s="598"/>
      <c r="D3" s="598"/>
      <c r="E3" s="598"/>
      <c r="F3" s="598"/>
      <c r="G3" s="598"/>
    </row>
    <row r="4" spans="1:9" ht="15">
      <c r="A4" s="599" t="s">
        <v>13</v>
      </c>
      <c r="B4" s="599"/>
      <c r="C4" s="599"/>
      <c r="D4" s="599"/>
      <c r="E4" s="599"/>
      <c r="F4" s="599"/>
      <c r="G4" s="599"/>
      <c r="H4" s="599"/>
      <c r="I4" s="599"/>
    </row>
    <row r="5" spans="1:9" ht="38.25" customHeight="1">
      <c r="A5" s="600"/>
      <c r="B5" s="600"/>
      <c r="C5" s="600"/>
      <c r="D5" s="600"/>
      <c r="E5" s="600"/>
      <c r="F5" s="600"/>
      <c r="G5" s="600"/>
      <c r="H5" s="599"/>
      <c r="I5" s="599"/>
    </row>
    <row r="6" spans="1:9" ht="16.5" thickBot="1">
      <c r="A6" s="603" t="s">
        <v>10</v>
      </c>
      <c r="B6" s="603"/>
      <c r="C6" s="603"/>
      <c r="D6" s="603"/>
      <c r="E6" s="603"/>
      <c r="F6" s="603"/>
      <c r="G6" s="603"/>
      <c r="H6" s="442"/>
      <c r="I6" s="60"/>
    </row>
    <row r="7" spans="1:9" ht="15">
      <c r="A7" s="601" t="s">
        <v>769</v>
      </c>
      <c r="B7" s="592" t="s">
        <v>951</v>
      </c>
      <c r="C7" s="592" t="s">
        <v>269</v>
      </c>
      <c r="D7" s="592" t="s">
        <v>270</v>
      </c>
      <c r="E7" s="592" t="s">
        <v>271</v>
      </c>
      <c r="F7" s="592" t="s">
        <v>272</v>
      </c>
      <c r="G7" s="594">
        <v>2016</v>
      </c>
      <c r="H7" s="596">
        <v>2016</v>
      </c>
      <c r="I7" s="604">
        <v>2017</v>
      </c>
    </row>
    <row r="8" spans="1:9" ht="15.75" thickBot="1">
      <c r="A8" s="602"/>
      <c r="B8" s="593"/>
      <c r="C8" s="593"/>
      <c r="D8" s="593"/>
      <c r="E8" s="593"/>
      <c r="F8" s="593"/>
      <c r="G8" s="595"/>
      <c r="H8" s="596"/>
      <c r="I8" s="604"/>
    </row>
    <row r="9" spans="1:9" ht="15">
      <c r="A9" s="514">
        <v>1</v>
      </c>
      <c r="B9" s="515">
        <v>2</v>
      </c>
      <c r="C9" s="515">
        <v>3</v>
      </c>
      <c r="D9" s="515">
        <v>4</v>
      </c>
      <c r="E9" s="515">
        <v>5</v>
      </c>
      <c r="F9" s="515">
        <v>6</v>
      </c>
      <c r="G9" s="516">
        <v>7</v>
      </c>
      <c r="H9" s="442">
        <v>8</v>
      </c>
      <c r="I9" s="60">
        <v>9</v>
      </c>
    </row>
    <row r="10" spans="1:11" ht="21.75" customHeight="1">
      <c r="A10" s="503" t="s">
        <v>787</v>
      </c>
      <c r="B10" s="110" t="s">
        <v>784</v>
      </c>
      <c r="C10" s="107"/>
      <c r="D10" s="107"/>
      <c r="E10" s="107"/>
      <c r="F10" s="107"/>
      <c r="G10" s="517">
        <f>G12+G16+G31+G86+G91+G214+G240+G247+G257+G269+G282+G288+G301+G208+G308</f>
        <v>40005.456999999995</v>
      </c>
      <c r="H10" s="30" t="e">
        <f>H11+H192+H214+H239+H256+H281</f>
        <v>#REF!</v>
      </c>
      <c r="I10" s="30" t="e">
        <f>I11+I192+I214+I239+I256+I281</f>
        <v>#REF!</v>
      </c>
      <c r="K10" s="16"/>
    </row>
    <row r="11" spans="1:14" ht="16.5" customHeight="1">
      <c r="A11" s="110" t="s">
        <v>1012</v>
      </c>
      <c r="B11" s="110" t="s">
        <v>784</v>
      </c>
      <c r="C11" s="110" t="s">
        <v>953</v>
      </c>
      <c r="D11" s="110"/>
      <c r="E11" s="110"/>
      <c r="F11" s="110"/>
      <c r="G11" s="39">
        <f>G12+G16+G31+G86+G91</f>
        <v>24895.155999999995</v>
      </c>
      <c r="H11" s="30">
        <f>H12+H16+H31+H86+H91</f>
        <v>21230.354999999996</v>
      </c>
      <c r="I11" s="30">
        <f>I12+I16+I31+I86+I91</f>
        <v>20451.246</v>
      </c>
      <c r="N11" s="16">
        <f>SUM(G48,G62,G71,G76,G125,G137,G142,G169,G178,G222,G270,G283,G289,G325,G337,G354,G466,G514,G526,G541,G549,G591,G600,G605,G610,G624,G655,G666,G674,G680)</f>
        <v>268034.573</v>
      </c>
    </row>
    <row r="12" spans="1:9" ht="30" customHeight="1">
      <c r="A12" s="162" t="s">
        <v>88</v>
      </c>
      <c r="B12" s="110" t="s">
        <v>784</v>
      </c>
      <c r="C12" s="110" t="s">
        <v>953</v>
      </c>
      <c r="D12" s="110" t="s">
        <v>954</v>
      </c>
      <c r="E12" s="147"/>
      <c r="F12" s="110"/>
      <c r="G12" s="39">
        <f>G13</f>
        <v>1175</v>
      </c>
      <c r="H12" s="30">
        <f>H13</f>
        <v>1000</v>
      </c>
      <c r="I12" s="30">
        <f>I13</f>
        <v>1000</v>
      </c>
    </row>
    <row r="13" spans="1:9" ht="19.5" customHeight="1">
      <c r="A13" s="107" t="s">
        <v>281</v>
      </c>
      <c r="B13" s="107" t="s">
        <v>784</v>
      </c>
      <c r="C13" s="107" t="s">
        <v>953</v>
      </c>
      <c r="D13" s="107" t="s">
        <v>954</v>
      </c>
      <c r="E13" s="107" t="s">
        <v>736</v>
      </c>
      <c r="F13" s="107"/>
      <c r="G13" s="37">
        <f aca="true" t="shared" si="0" ref="G13:I14">G14</f>
        <v>1175</v>
      </c>
      <c r="H13" s="27">
        <f t="shared" si="0"/>
        <v>1000</v>
      </c>
      <c r="I13" s="27">
        <f t="shared" si="0"/>
        <v>1000</v>
      </c>
    </row>
    <row r="14" spans="1:9" ht="18" customHeight="1">
      <c r="A14" s="107" t="s">
        <v>879</v>
      </c>
      <c r="B14" s="107" t="s">
        <v>784</v>
      </c>
      <c r="C14" s="107" t="s">
        <v>953</v>
      </c>
      <c r="D14" s="107" t="s">
        <v>954</v>
      </c>
      <c r="E14" s="107" t="s">
        <v>737</v>
      </c>
      <c r="F14" s="107"/>
      <c r="G14" s="37">
        <f t="shared" si="0"/>
        <v>1175</v>
      </c>
      <c r="H14" s="27">
        <f t="shared" si="0"/>
        <v>1000</v>
      </c>
      <c r="I14" s="27">
        <f t="shared" si="0"/>
        <v>1000</v>
      </c>
    </row>
    <row r="15" spans="1:9" ht="40.5">
      <c r="A15" s="107" t="s">
        <v>939</v>
      </c>
      <c r="B15" s="107" t="s">
        <v>784</v>
      </c>
      <c r="C15" s="107" t="s">
        <v>953</v>
      </c>
      <c r="D15" s="107" t="s">
        <v>954</v>
      </c>
      <c r="E15" s="107" t="s">
        <v>737</v>
      </c>
      <c r="F15" s="107" t="s">
        <v>163</v>
      </c>
      <c r="G15" s="37">
        <v>1175</v>
      </c>
      <c r="H15" s="27">
        <v>1000</v>
      </c>
      <c r="I15" s="27">
        <v>1000</v>
      </c>
    </row>
    <row r="16" spans="1:10" ht="40.5">
      <c r="A16" s="110" t="s">
        <v>955</v>
      </c>
      <c r="B16" s="110" t="s">
        <v>784</v>
      </c>
      <c r="C16" s="110" t="s">
        <v>953</v>
      </c>
      <c r="D16" s="110" t="s">
        <v>773</v>
      </c>
      <c r="E16" s="147"/>
      <c r="F16" s="110"/>
      <c r="G16" s="39">
        <f>G17+G26</f>
        <v>1697.3</v>
      </c>
      <c r="H16" s="30">
        <f>H17+H26</f>
        <v>1659.2</v>
      </c>
      <c r="I16" s="30">
        <f>I17+I26</f>
        <v>1659.2</v>
      </c>
      <c r="J16" s="156" t="s">
        <v>1010</v>
      </c>
    </row>
    <row r="17" spans="1:9" ht="27.75">
      <c r="A17" s="162" t="s">
        <v>530</v>
      </c>
      <c r="B17" s="147" t="s">
        <v>784</v>
      </c>
      <c r="C17" s="147" t="s">
        <v>953</v>
      </c>
      <c r="D17" s="147" t="s">
        <v>773</v>
      </c>
      <c r="E17" s="147" t="s">
        <v>732</v>
      </c>
      <c r="F17" s="147"/>
      <c r="G17" s="52">
        <f>G18+G21</f>
        <v>1498.1</v>
      </c>
      <c r="H17" s="28">
        <f>H18+H21</f>
        <v>1460</v>
      </c>
      <c r="I17" s="28">
        <f>I18+I21</f>
        <v>1460</v>
      </c>
    </row>
    <row r="18" spans="1:9" ht="15">
      <c r="A18" s="169" t="s">
        <v>308</v>
      </c>
      <c r="B18" s="107" t="s">
        <v>784</v>
      </c>
      <c r="C18" s="107" t="s">
        <v>953</v>
      </c>
      <c r="D18" s="107" t="s">
        <v>773</v>
      </c>
      <c r="E18" s="107" t="s">
        <v>733</v>
      </c>
      <c r="F18" s="107"/>
      <c r="G18" s="37">
        <f aca="true" t="shared" si="1" ref="G18:I19">G19</f>
        <v>456</v>
      </c>
      <c r="H18" s="27">
        <f t="shared" si="1"/>
        <v>456.2</v>
      </c>
      <c r="I18" s="27">
        <f t="shared" si="1"/>
        <v>456.2</v>
      </c>
    </row>
    <row r="19" spans="1:9" ht="27">
      <c r="A19" s="107" t="s">
        <v>879</v>
      </c>
      <c r="B19" s="107" t="s">
        <v>784</v>
      </c>
      <c r="C19" s="107" t="s">
        <v>953</v>
      </c>
      <c r="D19" s="107" t="s">
        <v>773</v>
      </c>
      <c r="E19" s="107" t="s">
        <v>734</v>
      </c>
      <c r="F19" s="107"/>
      <c r="G19" s="37">
        <f t="shared" si="1"/>
        <v>456</v>
      </c>
      <c r="H19" s="27">
        <f t="shared" si="1"/>
        <v>456.2</v>
      </c>
      <c r="I19" s="27">
        <f t="shared" si="1"/>
        <v>456.2</v>
      </c>
    </row>
    <row r="20" spans="1:9" ht="48.75" customHeight="1">
      <c r="A20" s="107" t="s">
        <v>939</v>
      </c>
      <c r="B20" s="107" t="s">
        <v>784</v>
      </c>
      <c r="C20" s="107" t="s">
        <v>953</v>
      </c>
      <c r="D20" s="107" t="s">
        <v>773</v>
      </c>
      <c r="E20" s="107" t="s">
        <v>735</v>
      </c>
      <c r="F20" s="107" t="s">
        <v>163</v>
      </c>
      <c r="G20" s="37">
        <v>456</v>
      </c>
      <c r="H20" s="27">
        <v>456.2</v>
      </c>
      <c r="I20" s="27">
        <v>456.2</v>
      </c>
    </row>
    <row r="21" spans="1:9" ht="16.5" customHeight="1">
      <c r="A21" s="148" t="s">
        <v>285</v>
      </c>
      <c r="B21" s="107" t="s">
        <v>784</v>
      </c>
      <c r="C21" s="147" t="s">
        <v>953</v>
      </c>
      <c r="D21" s="147" t="s">
        <v>773</v>
      </c>
      <c r="E21" s="147" t="s">
        <v>731</v>
      </c>
      <c r="F21" s="147"/>
      <c r="G21" s="52">
        <f>G22</f>
        <v>1042.1</v>
      </c>
      <c r="H21" s="28">
        <f>H22</f>
        <v>1003.8</v>
      </c>
      <c r="I21" s="28">
        <f>I22</f>
        <v>1003.8</v>
      </c>
    </row>
    <row r="22" spans="1:9" ht="27">
      <c r="A22" s="107" t="s">
        <v>879</v>
      </c>
      <c r="B22" s="107" t="s">
        <v>784</v>
      </c>
      <c r="C22" s="107" t="s">
        <v>953</v>
      </c>
      <c r="D22" s="107" t="s">
        <v>773</v>
      </c>
      <c r="E22" s="107" t="s">
        <v>664</v>
      </c>
      <c r="F22" s="107"/>
      <c r="G22" s="37">
        <f>G23+G24+G25</f>
        <v>1042.1</v>
      </c>
      <c r="H22" s="27">
        <f>H23+H24+H25</f>
        <v>1003.8</v>
      </c>
      <c r="I22" s="27">
        <f>I23+I24+I25</f>
        <v>1003.8</v>
      </c>
    </row>
    <row r="23" spans="1:9" ht="41.25" customHeight="1">
      <c r="A23" s="107" t="s">
        <v>939</v>
      </c>
      <c r="B23" s="107" t="s">
        <v>784</v>
      </c>
      <c r="C23" s="107" t="s">
        <v>953</v>
      </c>
      <c r="D23" s="107" t="s">
        <v>773</v>
      </c>
      <c r="E23" s="107" t="s">
        <v>664</v>
      </c>
      <c r="F23" s="107" t="s">
        <v>163</v>
      </c>
      <c r="G23" s="37">
        <v>969</v>
      </c>
      <c r="H23" s="27">
        <v>938.8</v>
      </c>
      <c r="I23" s="27">
        <v>938.8</v>
      </c>
    </row>
    <row r="24" spans="1:9" ht="33" customHeight="1">
      <c r="A24" s="232" t="s">
        <v>575</v>
      </c>
      <c r="B24" s="107" t="s">
        <v>784</v>
      </c>
      <c r="C24" s="107" t="s">
        <v>953</v>
      </c>
      <c r="D24" s="107" t="s">
        <v>773</v>
      </c>
      <c r="E24" s="107" t="s">
        <v>664</v>
      </c>
      <c r="F24" s="107" t="s">
        <v>763</v>
      </c>
      <c r="G24" s="37">
        <v>73</v>
      </c>
      <c r="H24" s="27">
        <v>65</v>
      </c>
      <c r="I24" s="27">
        <v>65</v>
      </c>
    </row>
    <row r="25" spans="1:9" ht="26.25" customHeight="1">
      <c r="A25" s="107" t="s">
        <v>161</v>
      </c>
      <c r="B25" s="107" t="s">
        <v>784</v>
      </c>
      <c r="C25" s="107" t="s">
        <v>953</v>
      </c>
      <c r="D25" s="107" t="s">
        <v>773</v>
      </c>
      <c r="E25" s="107" t="s">
        <v>664</v>
      </c>
      <c r="F25" s="107" t="s">
        <v>162</v>
      </c>
      <c r="G25" s="37">
        <v>0.1</v>
      </c>
      <c r="H25" s="27"/>
      <c r="I25" s="27"/>
    </row>
    <row r="26" spans="1:9" ht="20.25" customHeight="1">
      <c r="A26" s="162" t="s">
        <v>882</v>
      </c>
      <c r="B26" s="147" t="s">
        <v>784</v>
      </c>
      <c r="C26" s="147" t="s">
        <v>953</v>
      </c>
      <c r="D26" s="147" t="s">
        <v>773</v>
      </c>
      <c r="E26" s="110" t="s">
        <v>991</v>
      </c>
      <c r="F26" s="147"/>
      <c r="G26" s="52">
        <f aca="true" t="shared" si="2" ref="G26:I27">G27</f>
        <v>199.2</v>
      </c>
      <c r="H26" s="28">
        <f t="shared" si="2"/>
        <v>199.2</v>
      </c>
      <c r="I26" s="28">
        <f t="shared" si="2"/>
        <v>199.2</v>
      </c>
    </row>
    <row r="27" spans="1:9" ht="15.75" customHeight="1">
      <c r="A27" s="148" t="s">
        <v>173</v>
      </c>
      <c r="B27" s="107" t="s">
        <v>784</v>
      </c>
      <c r="C27" s="107" t="s">
        <v>953</v>
      </c>
      <c r="D27" s="107" t="s">
        <v>773</v>
      </c>
      <c r="E27" s="147" t="s">
        <v>992</v>
      </c>
      <c r="F27" s="107"/>
      <c r="G27" s="37">
        <f t="shared" si="2"/>
        <v>199.2</v>
      </c>
      <c r="H27" s="27">
        <f t="shared" si="2"/>
        <v>199.2</v>
      </c>
      <c r="I27" s="27">
        <f t="shared" si="2"/>
        <v>199.2</v>
      </c>
    </row>
    <row r="28" spans="1:9" ht="27.75">
      <c r="A28" s="169" t="s">
        <v>222</v>
      </c>
      <c r="B28" s="107" t="s">
        <v>784</v>
      </c>
      <c r="C28" s="107" t="s">
        <v>953</v>
      </c>
      <c r="D28" s="107" t="s">
        <v>773</v>
      </c>
      <c r="E28" s="107" t="s">
        <v>740</v>
      </c>
      <c r="F28" s="107"/>
      <c r="G28" s="37">
        <f>G29+G30</f>
        <v>199.2</v>
      </c>
      <c r="H28" s="27">
        <f>H29+H30</f>
        <v>199.2</v>
      </c>
      <c r="I28" s="27">
        <f>I29+I30</f>
        <v>199.2</v>
      </c>
    </row>
    <row r="29" spans="1:9" ht="40.5">
      <c r="A29" s="107" t="s">
        <v>939</v>
      </c>
      <c r="B29" s="107" t="s">
        <v>784</v>
      </c>
      <c r="C29" s="107" t="s">
        <v>953</v>
      </c>
      <c r="D29" s="107" t="s">
        <v>773</v>
      </c>
      <c r="E29" s="107" t="s">
        <v>740</v>
      </c>
      <c r="F29" s="107" t="s">
        <v>163</v>
      </c>
      <c r="G29" s="37">
        <v>184</v>
      </c>
      <c r="H29" s="27">
        <v>184</v>
      </c>
      <c r="I29" s="27">
        <v>184</v>
      </c>
    </row>
    <row r="30" spans="1:9" ht="27.75">
      <c r="A30" s="232" t="s">
        <v>575</v>
      </c>
      <c r="B30" s="107" t="s">
        <v>784</v>
      </c>
      <c r="C30" s="107" t="s">
        <v>953</v>
      </c>
      <c r="D30" s="107" t="s">
        <v>773</v>
      </c>
      <c r="E30" s="107" t="s">
        <v>740</v>
      </c>
      <c r="F30" s="107" t="s">
        <v>763</v>
      </c>
      <c r="G30" s="37">
        <v>15.2</v>
      </c>
      <c r="H30" s="27">
        <v>15.2</v>
      </c>
      <c r="I30" s="27">
        <v>15.2</v>
      </c>
    </row>
    <row r="31" spans="1:9" ht="40.5">
      <c r="A31" s="110" t="s">
        <v>141</v>
      </c>
      <c r="B31" s="110" t="s">
        <v>784</v>
      </c>
      <c r="C31" s="110" t="s">
        <v>953</v>
      </c>
      <c r="D31" s="110" t="s">
        <v>774</v>
      </c>
      <c r="E31" s="110"/>
      <c r="F31" s="110"/>
      <c r="G31" s="39">
        <f>G32+G38+G47</f>
        <v>12410.123</v>
      </c>
      <c r="H31" s="30">
        <f>H32+H38+H43+H47</f>
        <v>11282.114</v>
      </c>
      <c r="I31" s="30">
        <f>I32+I38+I43+I47</f>
        <v>10502.114</v>
      </c>
    </row>
    <row r="32" spans="1:9" ht="18.75" customHeight="1">
      <c r="A32" s="162" t="s">
        <v>528</v>
      </c>
      <c r="B32" s="147" t="s">
        <v>784</v>
      </c>
      <c r="C32" s="147" t="s">
        <v>953</v>
      </c>
      <c r="D32" s="147" t="s">
        <v>774</v>
      </c>
      <c r="E32" s="147" t="s">
        <v>328</v>
      </c>
      <c r="F32" s="147"/>
      <c r="G32" s="52">
        <f>G33</f>
        <v>10336.152</v>
      </c>
      <c r="H32" s="28">
        <f>H33</f>
        <v>8947</v>
      </c>
      <c r="I32" s="28">
        <f>I33</f>
        <v>8947</v>
      </c>
    </row>
    <row r="33" spans="1:9" ht="15.75" customHeight="1">
      <c r="A33" s="169" t="s">
        <v>529</v>
      </c>
      <c r="B33" s="107" t="s">
        <v>784</v>
      </c>
      <c r="C33" s="107" t="s">
        <v>953</v>
      </c>
      <c r="D33" s="107" t="s">
        <v>774</v>
      </c>
      <c r="E33" s="107" t="s">
        <v>730</v>
      </c>
      <c r="F33" s="107"/>
      <c r="G33" s="37">
        <f>G35+G36+G37</f>
        <v>10336.152</v>
      </c>
      <c r="H33" s="27">
        <f>H35+H36+H37</f>
        <v>8947</v>
      </c>
      <c r="I33" s="27">
        <f>I35+I36+I37</f>
        <v>8947</v>
      </c>
    </row>
    <row r="34" spans="1:9" ht="17.25" customHeight="1">
      <c r="A34" s="107" t="s">
        <v>879</v>
      </c>
      <c r="B34" s="107" t="s">
        <v>784</v>
      </c>
      <c r="C34" s="107" t="s">
        <v>953</v>
      </c>
      <c r="D34" s="107" t="s">
        <v>774</v>
      </c>
      <c r="E34" s="107" t="s">
        <v>360</v>
      </c>
      <c r="F34" s="107"/>
      <c r="G34" s="37">
        <f>G35+G36+G37</f>
        <v>10336.152</v>
      </c>
      <c r="H34" s="27">
        <f>H35+H36+H37</f>
        <v>8947</v>
      </c>
      <c r="I34" s="27">
        <f>I35+I36+I37</f>
        <v>8947</v>
      </c>
    </row>
    <row r="35" spans="1:13" ht="40.5">
      <c r="A35" s="107" t="s">
        <v>939</v>
      </c>
      <c r="B35" s="107" t="s">
        <v>784</v>
      </c>
      <c r="C35" s="107" t="s">
        <v>953</v>
      </c>
      <c r="D35" s="107" t="s">
        <v>774</v>
      </c>
      <c r="E35" s="107" t="s">
        <v>360</v>
      </c>
      <c r="F35" s="107" t="s">
        <v>163</v>
      </c>
      <c r="G35" s="37">
        <v>9972.908</v>
      </c>
      <c r="H35" s="27">
        <v>8660</v>
      </c>
      <c r="I35" s="27">
        <v>8660</v>
      </c>
      <c r="M35" s="16"/>
    </row>
    <row r="36" spans="1:9" ht="27.75">
      <c r="A36" s="232" t="s">
        <v>575</v>
      </c>
      <c r="B36" s="107" t="s">
        <v>784</v>
      </c>
      <c r="C36" s="107" t="s">
        <v>953</v>
      </c>
      <c r="D36" s="107" t="s">
        <v>774</v>
      </c>
      <c r="E36" s="107" t="s">
        <v>360</v>
      </c>
      <c r="F36" s="107" t="s">
        <v>763</v>
      </c>
      <c r="G36" s="37">
        <v>326</v>
      </c>
      <c r="H36" s="27">
        <v>270</v>
      </c>
      <c r="I36" s="27">
        <v>270</v>
      </c>
    </row>
    <row r="37" spans="1:9" ht="15">
      <c r="A37" s="107" t="s">
        <v>161</v>
      </c>
      <c r="B37" s="107" t="s">
        <v>784</v>
      </c>
      <c r="C37" s="107" t="s">
        <v>953</v>
      </c>
      <c r="D37" s="107" t="s">
        <v>774</v>
      </c>
      <c r="E37" s="107" t="s">
        <v>360</v>
      </c>
      <c r="F37" s="107" t="s">
        <v>162</v>
      </c>
      <c r="G37" s="37">
        <v>37.244</v>
      </c>
      <c r="H37" s="27">
        <v>17</v>
      </c>
      <c r="I37" s="27">
        <v>17</v>
      </c>
    </row>
    <row r="38" spans="1:9" ht="15">
      <c r="A38" s="162" t="s">
        <v>882</v>
      </c>
      <c r="B38" s="110" t="s">
        <v>784</v>
      </c>
      <c r="C38" s="110" t="s">
        <v>953</v>
      </c>
      <c r="D38" s="110" t="s">
        <v>774</v>
      </c>
      <c r="E38" s="110" t="s">
        <v>991</v>
      </c>
      <c r="F38" s="110"/>
      <c r="G38" s="39">
        <f>G39+G44</f>
        <v>297</v>
      </c>
      <c r="H38" s="30">
        <f>H39+H44</f>
        <v>237</v>
      </c>
      <c r="I38" s="30">
        <f>I39+I44</f>
        <v>237</v>
      </c>
    </row>
    <row r="39" spans="1:9" ht="16.5" customHeight="1">
      <c r="A39" s="148" t="s">
        <v>173</v>
      </c>
      <c r="B39" s="147" t="s">
        <v>784</v>
      </c>
      <c r="C39" s="147" t="s">
        <v>953</v>
      </c>
      <c r="D39" s="147" t="s">
        <v>774</v>
      </c>
      <c r="E39" s="147" t="s">
        <v>992</v>
      </c>
      <c r="F39" s="147"/>
      <c r="G39" s="52">
        <f>G40</f>
        <v>237</v>
      </c>
      <c r="H39" s="25">
        <f>H40</f>
        <v>237</v>
      </c>
      <c r="I39" s="25">
        <f>I40</f>
        <v>237</v>
      </c>
    </row>
    <row r="40" spans="1:9" ht="27" customHeight="1">
      <c r="A40" s="183" t="s">
        <v>944</v>
      </c>
      <c r="B40" s="107" t="s">
        <v>784</v>
      </c>
      <c r="C40" s="176" t="s">
        <v>953</v>
      </c>
      <c r="D40" s="176" t="s">
        <v>774</v>
      </c>
      <c r="E40" s="176" t="s">
        <v>249</v>
      </c>
      <c r="F40" s="147"/>
      <c r="G40" s="53">
        <f>G41+G42</f>
        <v>237</v>
      </c>
      <c r="H40" s="48">
        <f>H41+H42</f>
        <v>237</v>
      </c>
      <c r="I40" s="48">
        <f>I41+I42</f>
        <v>237</v>
      </c>
    </row>
    <row r="41" spans="1:9" ht="51.75" customHeight="1">
      <c r="A41" s="231" t="s">
        <v>284</v>
      </c>
      <c r="B41" s="107" t="s">
        <v>784</v>
      </c>
      <c r="C41" s="107" t="s">
        <v>953</v>
      </c>
      <c r="D41" s="107" t="s">
        <v>774</v>
      </c>
      <c r="E41" s="159" t="s">
        <v>249</v>
      </c>
      <c r="F41" s="107" t="s">
        <v>163</v>
      </c>
      <c r="G41" s="38">
        <v>237</v>
      </c>
      <c r="H41" s="22">
        <v>237</v>
      </c>
      <c r="I41" s="22">
        <v>237</v>
      </c>
    </row>
    <row r="42" spans="1:9" ht="15" hidden="1">
      <c r="A42" s="107" t="s">
        <v>762</v>
      </c>
      <c r="B42" s="107" t="s">
        <v>784</v>
      </c>
      <c r="C42" s="107" t="s">
        <v>953</v>
      </c>
      <c r="D42" s="107" t="s">
        <v>774</v>
      </c>
      <c r="E42" s="159" t="s">
        <v>175</v>
      </c>
      <c r="F42" s="107" t="s">
        <v>763</v>
      </c>
      <c r="G42" s="38"/>
      <c r="H42" s="31"/>
      <c r="I42" s="31"/>
    </row>
    <row r="43" spans="1:9" ht="0.75" customHeight="1" hidden="1">
      <c r="A43" s="110" t="s">
        <v>827</v>
      </c>
      <c r="B43" s="110"/>
      <c r="C43" s="110"/>
      <c r="D43" s="110"/>
      <c r="E43" s="184"/>
      <c r="F43" s="110"/>
      <c r="G43" s="40">
        <f>G44</f>
        <v>60</v>
      </c>
      <c r="H43" s="34">
        <f>H44</f>
        <v>0</v>
      </c>
      <c r="I43" s="34">
        <f>I44</f>
        <v>0</v>
      </c>
    </row>
    <row r="44" spans="1:9" ht="31.5" customHeight="1">
      <c r="A44" s="187" t="s">
        <v>247</v>
      </c>
      <c r="B44" s="107" t="s">
        <v>784</v>
      </c>
      <c r="C44" s="107" t="s">
        <v>953</v>
      </c>
      <c r="D44" s="107" t="s">
        <v>774</v>
      </c>
      <c r="E44" s="159" t="s">
        <v>248</v>
      </c>
      <c r="F44" s="107"/>
      <c r="G44" s="38">
        <f>G46+G45</f>
        <v>60</v>
      </c>
      <c r="H44" s="31">
        <f>H46</f>
        <v>0</v>
      </c>
      <c r="I44" s="31">
        <f>I46</f>
        <v>0</v>
      </c>
    </row>
    <row r="45" spans="1:9" ht="57" customHeight="1">
      <c r="A45" s="231" t="s">
        <v>284</v>
      </c>
      <c r="B45" s="107" t="s">
        <v>784</v>
      </c>
      <c r="C45" s="107" t="s">
        <v>953</v>
      </c>
      <c r="D45" s="107" t="s">
        <v>774</v>
      </c>
      <c r="E45" s="159" t="s">
        <v>248</v>
      </c>
      <c r="F45" s="107" t="s">
        <v>163</v>
      </c>
      <c r="G45" s="38">
        <v>42</v>
      </c>
      <c r="H45" s="31"/>
      <c r="I45" s="31"/>
    </row>
    <row r="46" spans="1:9" ht="33" customHeight="1">
      <c r="A46" s="232" t="s">
        <v>575</v>
      </c>
      <c r="B46" s="107" t="s">
        <v>784</v>
      </c>
      <c r="C46" s="107" t="s">
        <v>953</v>
      </c>
      <c r="D46" s="107" t="s">
        <v>774</v>
      </c>
      <c r="E46" s="159" t="s">
        <v>248</v>
      </c>
      <c r="F46" s="107" t="s">
        <v>763</v>
      </c>
      <c r="G46" s="38">
        <v>18</v>
      </c>
      <c r="H46" s="31"/>
      <c r="I46" s="31"/>
    </row>
    <row r="47" spans="1:9" ht="21" customHeight="1">
      <c r="A47" s="110" t="s">
        <v>778</v>
      </c>
      <c r="B47" s="110" t="s">
        <v>784</v>
      </c>
      <c r="C47" s="110" t="s">
        <v>953</v>
      </c>
      <c r="D47" s="110" t="s">
        <v>774</v>
      </c>
      <c r="E47" s="184"/>
      <c r="F47" s="110"/>
      <c r="G47" s="52">
        <f>G48+G62+G71+G76+G82</f>
        <v>1776.971</v>
      </c>
      <c r="H47" s="62">
        <f>H48+H62+H71+H76</f>
        <v>2098.114</v>
      </c>
      <c r="I47" s="62">
        <f>I48+I62+I71+I76</f>
        <v>1318.114</v>
      </c>
    </row>
    <row r="48" spans="1:9" ht="26.25" customHeight="1">
      <c r="A48" s="185" t="s">
        <v>205</v>
      </c>
      <c r="B48" s="147" t="s">
        <v>784</v>
      </c>
      <c r="C48" s="186" t="s">
        <v>953</v>
      </c>
      <c r="D48" s="186" t="s">
        <v>774</v>
      </c>
      <c r="E48" s="186" t="s">
        <v>206</v>
      </c>
      <c r="F48" s="147"/>
      <c r="G48" s="52">
        <f>G49+G54</f>
        <v>691.781</v>
      </c>
      <c r="H48" s="25">
        <f>H54+H49</f>
        <v>824.114</v>
      </c>
      <c r="I48" s="25">
        <f>I54+I49</f>
        <v>844.114</v>
      </c>
    </row>
    <row r="49" spans="1:9" ht="38.25" customHeight="1">
      <c r="A49" s="187" t="s">
        <v>1000</v>
      </c>
      <c r="B49" s="153" t="s">
        <v>784</v>
      </c>
      <c r="C49" s="188" t="s">
        <v>953</v>
      </c>
      <c r="D49" s="188" t="s">
        <v>774</v>
      </c>
      <c r="E49" s="188" t="s">
        <v>207</v>
      </c>
      <c r="F49" s="153"/>
      <c r="G49" s="53">
        <f>G50</f>
        <v>320</v>
      </c>
      <c r="H49" s="27">
        <f>H51</f>
        <v>365</v>
      </c>
      <c r="I49" s="27">
        <f>I51</f>
        <v>365</v>
      </c>
    </row>
    <row r="50" spans="1:9" ht="38.25" customHeight="1">
      <c r="A50" s="220" t="s">
        <v>534</v>
      </c>
      <c r="B50" s="107" t="s">
        <v>784</v>
      </c>
      <c r="C50" s="189" t="s">
        <v>953</v>
      </c>
      <c r="D50" s="189" t="s">
        <v>774</v>
      </c>
      <c r="E50" s="189" t="s">
        <v>209</v>
      </c>
      <c r="F50" s="107"/>
      <c r="G50" s="37">
        <f>G51</f>
        <v>320</v>
      </c>
      <c r="H50" s="27"/>
      <c r="I50" s="27"/>
    </row>
    <row r="51" spans="1:9" ht="20.25" customHeight="1">
      <c r="A51" s="107" t="s">
        <v>879</v>
      </c>
      <c r="B51" s="107" t="s">
        <v>784</v>
      </c>
      <c r="C51" s="189" t="s">
        <v>953</v>
      </c>
      <c r="D51" s="189" t="s">
        <v>774</v>
      </c>
      <c r="E51" s="189" t="s">
        <v>210</v>
      </c>
      <c r="F51" s="107"/>
      <c r="G51" s="37">
        <f>G52+G53</f>
        <v>320</v>
      </c>
      <c r="H51" s="27">
        <f>H52+H53</f>
        <v>365</v>
      </c>
      <c r="I51" s="27">
        <f>I52+I53</f>
        <v>365</v>
      </c>
    </row>
    <row r="52" spans="1:9" ht="45" customHeight="1">
      <c r="A52" s="107" t="s">
        <v>939</v>
      </c>
      <c r="B52" s="107" t="s">
        <v>784</v>
      </c>
      <c r="C52" s="189" t="s">
        <v>953</v>
      </c>
      <c r="D52" s="189" t="s">
        <v>774</v>
      </c>
      <c r="E52" s="189" t="s">
        <v>210</v>
      </c>
      <c r="F52" s="107" t="s">
        <v>163</v>
      </c>
      <c r="G52" s="37">
        <v>320</v>
      </c>
      <c r="H52" s="27">
        <v>339</v>
      </c>
      <c r="I52" s="27">
        <v>339</v>
      </c>
    </row>
    <row r="53" spans="1:9" ht="18" customHeight="1" hidden="1">
      <c r="A53" s="107" t="s">
        <v>940</v>
      </c>
      <c r="B53" s="107" t="s">
        <v>784</v>
      </c>
      <c r="C53" s="189" t="s">
        <v>953</v>
      </c>
      <c r="D53" s="189" t="s">
        <v>774</v>
      </c>
      <c r="E53" s="189" t="s">
        <v>210</v>
      </c>
      <c r="F53" s="107" t="s">
        <v>763</v>
      </c>
      <c r="G53" s="37"/>
      <c r="H53" s="27">
        <v>26</v>
      </c>
      <c r="I53" s="27">
        <v>26</v>
      </c>
    </row>
    <row r="54" spans="1:9" ht="36.75" customHeight="1">
      <c r="A54" s="190" t="s">
        <v>211</v>
      </c>
      <c r="B54" s="107" t="s">
        <v>784</v>
      </c>
      <c r="C54" s="107" t="s">
        <v>953</v>
      </c>
      <c r="D54" s="107" t="s">
        <v>774</v>
      </c>
      <c r="E54" s="189" t="s">
        <v>212</v>
      </c>
      <c r="F54" s="107"/>
      <c r="G54" s="37">
        <f>G55+G59</f>
        <v>371.781</v>
      </c>
      <c r="H54" s="23">
        <f>H56+H60</f>
        <v>459.114</v>
      </c>
      <c r="I54" s="23">
        <f>I56+I60</f>
        <v>479.114</v>
      </c>
    </row>
    <row r="55" spans="1:9" ht="27.75" customHeight="1">
      <c r="A55" s="220" t="s">
        <v>208</v>
      </c>
      <c r="B55" s="107" t="s">
        <v>784</v>
      </c>
      <c r="C55" s="107" t="s">
        <v>953</v>
      </c>
      <c r="D55" s="107" t="s">
        <v>774</v>
      </c>
      <c r="E55" s="189" t="s">
        <v>214</v>
      </c>
      <c r="F55" s="107"/>
      <c r="G55" s="37">
        <f>G56</f>
        <v>261.781</v>
      </c>
      <c r="H55" s="23"/>
      <c r="I55" s="23"/>
    </row>
    <row r="56" spans="1:9" ht="19.5" customHeight="1">
      <c r="A56" s="159" t="s">
        <v>943</v>
      </c>
      <c r="B56" s="107" t="s">
        <v>784</v>
      </c>
      <c r="C56" s="107" t="s">
        <v>953</v>
      </c>
      <c r="D56" s="107" t="s">
        <v>774</v>
      </c>
      <c r="E56" s="159" t="s">
        <v>215</v>
      </c>
      <c r="F56" s="107"/>
      <c r="G56" s="37">
        <f>G57+G58</f>
        <v>261.781</v>
      </c>
      <c r="H56" s="23">
        <f>H57+H58</f>
        <v>259.114</v>
      </c>
      <c r="I56" s="23">
        <f>I57+I58</f>
        <v>259.114</v>
      </c>
    </row>
    <row r="57" spans="1:9" ht="49.5" customHeight="1">
      <c r="A57" s="107" t="s">
        <v>939</v>
      </c>
      <c r="B57" s="107" t="s">
        <v>784</v>
      </c>
      <c r="C57" s="107" t="s">
        <v>953</v>
      </c>
      <c r="D57" s="107" t="s">
        <v>774</v>
      </c>
      <c r="E57" s="159" t="s">
        <v>215</v>
      </c>
      <c r="F57" s="107" t="s">
        <v>163</v>
      </c>
      <c r="G57" s="38">
        <v>198</v>
      </c>
      <c r="H57" s="22">
        <v>197.5</v>
      </c>
      <c r="I57" s="22">
        <v>197.5</v>
      </c>
    </row>
    <row r="58" spans="1:9" ht="27.75" customHeight="1">
      <c r="A58" s="232" t="s">
        <v>575</v>
      </c>
      <c r="B58" s="107" t="s">
        <v>784</v>
      </c>
      <c r="C58" s="107" t="s">
        <v>953</v>
      </c>
      <c r="D58" s="107" t="s">
        <v>774</v>
      </c>
      <c r="E58" s="159" t="s">
        <v>215</v>
      </c>
      <c r="F58" s="107" t="s">
        <v>763</v>
      </c>
      <c r="G58" s="38">
        <v>63.781</v>
      </c>
      <c r="H58" s="22">
        <v>61.614</v>
      </c>
      <c r="I58" s="22">
        <v>61.614</v>
      </c>
    </row>
    <row r="59" spans="1:9" ht="27.75" customHeight="1">
      <c r="A59" s="220" t="s">
        <v>213</v>
      </c>
      <c r="B59" s="107" t="s">
        <v>784</v>
      </c>
      <c r="C59" s="107" t="s">
        <v>953</v>
      </c>
      <c r="D59" s="107" t="s">
        <v>774</v>
      </c>
      <c r="E59" s="159" t="s">
        <v>535</v>
      </c>
      <c r="F59" s="107"/>
      <c r="G59" s="38">
        <f>G60</f>
        <v>110</v>
      </c>
      <c r="H59" s="22"/>
      <c r="I59" s="22"/>
    </row>
    <row r="60" spans="1:10" ht="24" customHeight="1">
      <c r="A60" s="107" t="s">
        <v>381</v>
      </c>
      <c r="B60" s="107" t="s">
        <v>784</v>
      </c>
      <c r="C60" s="107" t="s">
        <v>953</v>
      </c>
      <c r="D60" s="107" t="s">
        <v>774</v>
      </c>
      <c r="E60" s="159" t="s">
        <v>536</v>
      </c>
      <c r="F60" s="107"/>
      <c r="G60" s="38">
        <f>G61</f>
        <v>110</v>
      </c>
      <c r="H60" s="31">
        <f>H61</f>
        <v>200</v>
      </c>
      <c r="I60" s="31">
        <f>I61</f>
        <v>220</v>
      </c>
      <c r="J60" s="57"/>
    </row>
    <row r="61" spans="1:10" ht="33" customHeight="1">
      <c r="A61" s="232" t="s">
        <v>575</v>
      </c>
      <c r="B61" s="107" t="s">
        <v>784</v>
      </c>
      <c r="C61" s="107" t="s">
        <v>953</v>
      </c>
      <c r="D61" s="107" t="s">
        <v>774</v>
      </c>
      <c r="E61" s="159" t="s">
        <v>536</v>
      </c>
      <c r="F61" s="107" t="s">
        <v>763</v>
      </c>
      <c r="G61" s="38">
        <v>110</v>
      </c>
      <c r="H61" s="31">
        <v>200</v>
      </c>
      <c r="I61" s="31">
        <v>220</v>
      </c>
      <c r="J61" s="57"/>
    </row>
    <row r="62" spans="1:9" ht="35.25" customHeight="1">
      <c r="A62" s="191" t="s">
        <v>582</v>
      </c>
      <c r="B62" s="147" t="s">
        <v>784</v>
      </c>
      <c r="C62" s="147" t="s">
        <v>953</v>
      </c>
      <c r="D62" s="147" t="s">
        <v>774</v>
      </c>
      <c r="E62" s="175" t="s">
        <v>994</v>
      </c>
      <c r="F62" s="147"/>
      <c r="G62" s="41">
        <f>G63+G67</f>
        <v>240.4</v>
      </c>
      <c r="H62" s="63">
        <f>H63</f>
        <v>237</v>
      </c>
      <c r="I62" s="63">
        <f>I63</f>
        <v>237</v>
      </c>
    </row>
    <row r="63" spans="1:9" ht="27.75" customHeight="1">
      <c r="A63" s="169" t="s">
        <v>1000</v>
      </c>
      <c r="B63" s="110" t="s">
        <v>784</v>
      </c>
      <c r="C63" s="153" t="s">
        <v>953</v>
      </c>
      <c r="D63" s="153" t="s">
        <v>774</v>
      </c>
      <c r="E63" s="176" t="s">
        <v>1001</v>
      </c>
      <c r="F63" s="153"/>
      <c r="G63" s="104">
        <f>G64</f>
        <v>237</v>
      </c>
      <c r="H63" s="64">
        <f>H65</f>
        <v>237</v>
      </c>
      <c r="I63" s="64">
        <f>I65</f>
        <v>237</v>
      </c>
    </row>
    <row r="64" spans="1:9" ht="32.25" customHeight="1">
      <c r="A64" s="160" t="s">
        <v>698</v>
      </c>
      <c r="B64" s="110" t="s">
        <v>784</v>
      </c>
      <c r="C64" s="153" t="s">
        <v>953</v>
      </c>
      <c r="D64" s="153" t="s">
        <v>774</v>
      </c>
      <c r="E64" s="176" t="s">
        <v>1002</v>
      </c>
      <c r="F64" s="153"/>
      <c r="G64" s="104">
        <f>G65</f>
        <v>237</v>
      </c>
      <c r="H64" s="64"/>
      <c r="I64" s="64"/>
    </row>
    <row r="65" spans="1:9" ht="43.5" customHeight="1">
      <c r="A65" s="107" t="s">
        <v>884</v>
      </c>
      <c r="B65" s="110" t="s">
        <v>784</v>
      </c>
      <c r="C65" s="107" t="s">
        <v>953</v>
      </c>
      <c r="D65" s="107" t="s">
        <v>774</v>
      </c>
      <c r="E65" s="192" t="s">
        <v>1003</v>
      </c>
      <c r="F65" s="107"/>
      <c r="G65" s="38">
        <f>G66</f>
        <v>237</v>
      </c>
      <c r="H65" s="22">
        <f>H66</f>
        <v>237</v>
      </c>
      <c r="I65" s="22">
        <f>I66</f>
        <v>237</v>
      </c>
    </row>
    <row r="66" spans="1:9" ht="48.75" customHeight="1">
      <c r="A66" s="107" t="s">
        <v>939</v>
      </c>
      <c r="B66" s="107" t="s">
        <v>784</v>
      </c>
      <c r="C66" s="107" t="s">
        <v>953</v>
      </c>
      <c r="D66" s="107" t="s">
        <v>774</v>
      </c>
      <c r="E66" s="192" t="s">
        <v>1003</v>
      </c>
      <c r="F66" s="107" t="s">
        <v>163</v>
      </c>
      <c r="G66" s="38">
        <v>237</v>
      </c>
      <c r="H66" s="22">
        <v>237</v>
      </c>
      <c r="I66" s="22">
        <v>237</v>
      </c>
    </row>
    <row r="67" spans="1:9" ht="26.25" customHeight="1">
      <c r="A67" s="169" t="s">
        <v>995</v>
      </c>
      <c r="B67" s="107" t="s">
        <v>784</v>
      </c>
      <c r="C67" s="107" t="s">
        <v>953</v>
      </c>
      <c r="D67" s="107" t="s">
        <v>774</v>
      </c>
      <c r="E67" s="159" t="s">
        <v>996</v>
      </c>
      <c r="F67" s="107"/>
      <c r="G67" s="38">
        <f>G68</f>
        <v>3.4</v>
      </c>
      <c r="H67" s="22"/>
      <c r="I67" s="22"/>
    </row>
    <row r="68" spans="1:9" ht="58.5" customHeight="1">
      <c r="A68" s="233" t="s">
        <v>997</v>
      </c>
      <c r="B68" s="107" t="s">
        <v>784</v>
      </c>
      <c r="C68" s="107" t="s">
        <v>953</v>
      </c>
      <c r="D68" s="107" t="s">
        <v>774</v>
      </c>
      <c r="E68" s="159" t="s">
        <v>998</v>
      </c>
      <c r="F68" s="107"/>
      <c r="G68" s="38">
        <f>G69</f>
        <v>3.4</v>
      </c>
      <c r="H68" s="22"/>
      <c r="I68" s="22"/>
    </row>
    <row r="69" spans="1:9" ht="36.75" customHeight="1">
      <c r="A69" s="107" t="s">
        <v>383</v>
      </c>
      <c r="B69" s="107" t="s">
        <v>784</v>
      </c>
      <c r="C69" s="107" t="s">
        <v>953</v>
      </c>
      <c r="D69" s="107" t="s">
        <v>774</v>
      </c>
      <c r="E69" s="159" t="s">
        <v>999</v>
      </c>
      <c r="F69" s="107"/>
      <c r="G69" s="38">
        <f>G70</f>
        <v>3.4</v>
      </c>
      <c r="H69" s="22"/>
      <c r="I69" s="22"/>
    </row>
    <row r="70" spans="1:9" ht="27" customHeight="1">
      <c r="A70" s="232" t="s">
        <v>575</v>
      </c>
      <c r="B70" s="107" t="s">
        <v>784</v>
      </c>
      <c r="C70" s="107" t="s">
        <v>953</v>
      </c>
      <c r="D70" s="107" t="s">
        <v>774</v>
      </c>
      <c r="E70" s="159" t="s">
        <v>999</v>
      </c>
      <c r="F70" s="107" t="s">
        <v>763</v>
      </c>
      <c r="G70" s="38">
        <v>3.4</v>
      </c>
      <c r="H70" s="22"/>
      <c r="I70" s="22"/>
    </row>
    <row r="71" spans="1:9" ht="30" customHeight="1">
      <c r="A71" s="148" t="s">
        <v>681</v>
      </c>
      <c r="B71" s="147" t="s">
        <v>784</v>
      </c>
      <c r="C71" s="147" t="s">
        <v>953</v>
      </c>
      <c r="D71" s="147" t="s">
        <v>774</v>
      </c>
      <c r="E71" s="147" t="s">
        <v>539</v>
      </c>
      <c r="F71" s="147"/>
      <c r="G71" s="52">
        <f aca="true" t="shared" si="3" ref="G71:I74">G72</f>
        <v>237</v>
      </c>
      <c r="H71" s="25">
        <f t="shared" si="3"/>
        <v>237</v>
      </c>
      <c r="I71" s="25">
        <f t="shared" si="3"/>
        <v>237</v>
      </c>
    </row>
    <row r="72" spans="1:9" ht="33.75" customHeight="1">
      <c r="A72" s="232" t="s">
        <v>682</v>
      </c>
      <c r="B72" s="107" t="s">
        <v>784</v>
      </c>
      <c r="C72" s="107" t="s">
        <v>953</v>
      </c>
      <c r="D72" s="107" t="s">
        <v>774</v>
      </c>
      <c r="E72" s="107" t="s">
        <v>543</v>
      </c>
      <c r="F72" s="107"/>
      <c r="G72" s="37">
        <f>G73</f>
        <v>237</v>
      </c>
      <c r="H72" s="23">
        <f>H74</f>
        <v>237</v>
      </c>
      <c r="I72" s="23">
        <f>I74</f>
        <v>237</v>
      </c>
    </row>
    <row r="73" spans="1:9" ht="27.75">
      <c r="A73" s="233" t="s">
        <v>683</v>
      </c>
      <c r="B73" s="107" t="s">
        <v>784</v>
      </c>
      <c r="C73" s="107" t="s">
        <v>953</v>
      </c>
      <c r="D73" s="107" t="s">
        <v>774</v>
      </c>
      <c r="E73" s="107" t="s">
        <v>684</v>
      </c>
      <c r="F73" s="107"/>
      <c r="G73" s="37">
        <f>G74</f>
        <v>237</v>
      </c>
      <c r="H73" s="23"/>
      <c r="I73" s="23"/>
    </row>
    <row r="74" spans="1:9" ht="27.75">
      <c r="A74" s="159" t="s">
        <v>942</v>
      </c>
      <c r="B74" s="107" t="s">
        <v>784</v>
      </c>
      <c r="C74" s="107" t="s">
        <v>190</v>
      </c>
      <c r="D74" s="107" t="s">
        <v>774</v>
      </c>
      <c r="E74" s="107" t="s">
        <v>685</v>
      </c>
      <c r="F74" s="107"/>
      <c r="G74" s="37">
        <f t="shared" si="3"/>
        <v>237</v>
      </c>
      <c r="H74" s="23">
        <f t="shared" si="3"/>
        <v>237</v>
      </c>
      <c r="I74" s="23">
        <f t="shared" si="3"/>
        <v>237</v>
      </c>
    </row>
    <row r="75" spans="1:9" ht="40.5">
      <c r="A75" s="107" t="s">
        <v>939</v>
      </c>
      <c r="B75" s="107" t="s">
        <v>784</v>
      </c>
      <c r="C75" s="107" t="s">
        <v>953</v>
      </c>
      <c r="D75" s="107" t="s">
        <v>774</v>
      </c>
      <c r="E75" s="107" t="s">
        <v>685</v>
      </c>
      <c r="F75" s="107" t="s">
        <v>163</v>
      </c>
      <c r="G75" s="38">
        <v>237</v>
      </c>
      <c r="H75" s="22">
        <v>237</v>
      </c>
      <c r="I75" s="22">
        <v>237</v>
      </c>
    </row>
    <row r="76" spans="1:9" ht="65.25" customHeight="1">
      <c r="A76" s="147" t="s">
        <v>1015</v>
      </c>
      <c r="B76" s="147" t="s">
        <v>784</v>
      </c>
      <c r="C76" s="147" t="s">
        <v>953</v>
      </c>
      <c r="D76" s="147" t="s">
        <v>774</v>
      </c>
      <c r="E76" s="147" t="s">
        <v>1018</v>
      </c>
      <c r="F76" s="147"/>
      <c r="G76" s="52">
        <f>G78</f>
        <v>607.79</v>
      </c>
      <c r="H76" s="158">
        <f>H78</f>
        <v>800</v>
      </c>
      <c r="I76" s="28">
        <f>I78</f>
        <v>0</v>
      </c>
    </row>
    <row r="77" spans="1:9" ht="32.25" customHeight="1">
      <c r="A77" s="147" t="s">
        <v>1014</v>
      </c>
      <c r="B77" s="147"/>
      <c r="C77" s="147"/>
      <c r="D77" s="147"/>
      <c r="E77" s="147"/>
      <c r="F77" s="147"/>
      <c r="G77" s="52"/>
      <c r="H77" s="158"/>
      <c r="I77" s="28"/>
    </row>
    <row r="78" spans="1:9" ht="30.75" customHeight="1">
      <c r="A78" s="232" t="s">
        <v>1016</v>
      </c>
      <c r="B78" s="107" t="s">
        <v>784</v>
      </c>
      <c r="C78" s="107" t="s">
        <v>953</v>
      </c>
      <c r="D78" s="107" t="s">
        <v>774</v>
      </c>
      <c r="E78" s="107" t="s">
        <v>1019</v>
      </c>
      <c r="F78" s="147"/>
      <c r="G78" s="52">
        <f>G79</f>
        <v>607.79</v>
      </c>
      <c r="H78" s="28">
        <f>H80</f>
        <v>800</v>
      </c>
      <c r="I78" s="28">
        <f>I80</f>
        <v>0</v>
      </c>
    </row>
    <row r="79" spans="1:9" ht="30.75" customHeight="1">
      <c r="A79" s="160" t="s">
        <v>1017</v>
      </c>
      <c r="B79" s="107" t="s">
        <v>784</v>
      </c>
      <c r="C79" s="107" t="s">
        <v>953</v>
      </c>
      <c r="D79" s="107" t="s">
        <v>774</v>
      </c>
      <c r="E79" s="107" t="s">
        <v>1021</v>
      </c>
      <c r="F79" s="147"/>
      <c r="G79" s="37">
        <f>G80</f>
        <v>607.79</v>
      </c>
      <c r="H79" s="28"/>
      <c r="I79" s="28"/>
    </row>
    <row r="80" spans="1:9" ht="15">
      <c r="A80" s="159" t="s">
        <v>192</v>
      </c>
      <c r="B80" s="107" t="s">
        <v>784</v>
      </c>
      <c r="C80" s="107" t="s">
        <v>953</v>
      </c>
      <c r="D80" s="107" t="s">
        <v>774</v>
      </c>
      <c r="E80" s="107" t="s">
        <v>641</v>
      </c>
      <c r="F80" s="107"/>
      <c r="G80" s="37">
        <f>G81</f>
        <v>607.79</v>
      </c>
      <c r="H80" s="27">
        <f>H81</f>
        <v>800</v>
      </c>
      <c r="I80" s="27">
        <f>I81</f>
        <v>0</v>
      </c>
    </row>
    <row r="81" spans="1:9" ht="33" customHeight="1">
      <c r="A81" s="232" t="s">
        <v>575</v>
      </c>
      <c r="B81" s="107" t="s">
        <v>784</v>
      </c>
      <c r="C81" s="107" t="s">
        <v>953</v>
      </c>
      <c r="D81" s="107" t="s">
        <v>774</v>
      </c>
      <c r="E81" s="107" t="s">
        <v>641</v>
      </c>
      <c r="F81" s="107" t="s">
        <v>763</v>
      </c>
      <c r="G81" s="38">
        <v>607.79</v>
      </c>
      <c r="H81" s="31">
        <v>800</v>
      </c>
      <c r="I81" s="31"/>
    </row>
    <row r="82" spans="1:9" ht="27.75" hidden="1">
      <c r="A82" s="162" t="s">
        <v>876</v>
      </c>
      <c r="B82" s="107" t="s">
        <v>784</v>
      </c>
      <c r="C82" s="110" t="s">
        <v>953</v>
      </c>
      <c r="D82" s="110" t="s">
        <v>774</v>
      </c>
      <c r="E82" s="110" t="s">
        <v>1099</v>
      </c>
      <c r="F82" s="110"/>
      <c r="G82" s="40">
        <f>G83</f>
        <v>0</v>
      </c>
      <c r="H82" s="31"/>
      <c r="I82" s="31"/>
    </row>
    <row r="83" spans="1:9" ht="54" hidden="1">
      <c r="A83" s="193" t="s">
        <v>1057</v>
      </c>
      <c r="B83" s="107" t="s">
        <v>784</v>
      </c>
      <c r="C83" s="107" t="s">
        <v>953</v>
      </c>
      <c r="D83" s="107" t="s">
        <v>774</v>
      </c>
      <c r="E83" s="107" t="s">
        <v>320</v>
      </c>
      <c r="F83" s="107"/>
      <c r="G83" s="38">
        <f>G84</f>
        <v>0</v>
      </c>
      <c r="H83" s="31"/>
      <c r="I83" s="31"/>
    </row>
    <row r="84" spans="1:9" ht="15" hidden="1">
      <c r="A84" s="107" t="s">
        <v>877</v>
      </c>
      <c r="B84" s="107" t="s">
        <v>784</v>
      </c>
      <c r="C84" s="107" t="s">
        <v>953</v>
      </c>
      <c r="D84" s="107" t="s">
        <v>774</v>
      </c>
      <c r="E84" s="107" t="s">
        <v>1058</v>
      </c>
      <c r="F84" s="107"/>
      <c r="G84" s="161">
        <f>G85</f>
        <v>0</v>
      </c>
      <c r="H84" s="31"/>
      <c r="I84" s="31"/>
    </row>
    <row r="85" spans="1:9" ht="15" hidden="1">
      <c r="A85" s="107" t="s">
        <v>762</v>
      </c>
      <c r="B85" s="107" t="s">
        <v>784</v>
      </c>
      <c r="C85" s="107" t="s">
        <v>953</v>
      </c>
      <c r="D85" s="107" t="s">
        <v>774</v>
      </c>
      <c r="E85" s="107" t="s">
        <v>1058</v>
      </c>
      <c r="F85" s="107" t="s">
        <v>763</v>
      </c>
      <c r="G85" s="161"/>
      <c r="H85" s="31"/>
      <c r="I85" s="31"/>
    </row>
    <row r="86" spans="1:9" ht="15">
      <c r="A86" s="110" t="s">
        <v>145</v>
      </c>
      <c r="B86" s="110" t="s">
        <v>784</v>
      </c>
      <c r="C86" s="110" t="s">
        <v>953</v>
      </c>
      <c r="D86" s="110" t="s">
        <v>158</v>
      </c>
      <c r="E86" s="107"/>
      <c r="F86" s="110"/>
      <c r="G86" s="39">
        <f aca="true" t="shared" si="4" ref="G86:I89">G87</f>
        <v>210</v>
      </c>
      <c r="H86" s="30">
        <f t="shared" si="4"/>
        <v>300</v>
      </c>
      <c r="I86" s="30">
        <f t="shared" si="4"/>
        <v>300</v>
      </c>
    </row>
    <row r="87" spans="1:9" ht="15">
      <c r="A87" s="169" t="s">
        <v>418</v>
      </c>
      <c r="B87" s="107" t="s">
        <v>784</v>
      </c>
      <c r="C87" s="107" t="s">
        <v>953</v>
      </c>
      <c r="D87" s="107">
        <v>11</v>
      </c>
      <c r="E87" s="107" t="s">
        <v>726</v>
      </c>
      <c r="F87" s="107"/>
      <c r="G87" s="37">
        <f t="shared" si="4"/>
        <v>210</v>
      </c>
      <c r="H87" s="27">
        <f t="shared" si="4"/>
        <v>300</v>
      </c>
      <c r="I87" s="27">
        <f t="shared" si="4"/>
        <v>300</v>
      </c>
    </row>
    <row r="88" spans="1:9" ht="15">
      <c r="A88" s="159" t="s">
        <v>145</v>
      </c>
      <c r="B88" s="107" t="s">
        <v>784</v>
      </c>
      <c r="C88" s="107" t="s">
        <v>953</v>
      </c>
      <c r="D88" s="107">
        <v>11</v>
      </c>
      <c r="E88" s="107" t="s">
        <v>725</v>
      </c>
      <c r="F88" s="107"/>
      <c r="G88" s="37">
        <f t="shared" si="4"/>
        <v>210</v>
      </c>
      <c r="H88" s="27">
        <f t="shared" si="4"/>
        <v>300</v>
      </c>
      <c r="I88" s="27">
        <f t="shared" si="4"/>
        <v>300</v>
      </c>
    </row>
    <row r="89" spans="1:9" ht="15" customHeight="1">
      <c r="A89" s="169" t="s">
        <v>191</v>
      </c>
      <c r="B89" s="107" t="s">
        <v>784</v>
      </c>
      <c r="C89" s="107" t="s">
        <v>953</v>
      </c>
      <c r="D89" s="107" t="s">
        <v>158</v>
      </c>
      <c r="E89" s="107" t="s">
        <v>723</v>
      </c>
      <c r="F89" s="107"/>
      <c r="G89" s="37">
        <f t="shared" si="4"/>
        <v>210</v>
      </c>
      <c r="H89" s="27">
        <f t="shared" si="4"/>
        <v>300</v>
      </c>
      <c r="I89" s="27">
        <f t="shared" si="4"/>
        <v>300</v>
      </c>
    </row>
    <row r="90" spans="1:13" ht="15">
      <c r="A90" s="107" t="s">
        <v>161</v>
      </c>
      <c r="B90" s="107" t="s">
        <v>784</v>
      </c>
      <c r="C90" s="107" t="s">
        <v>953</v>
      </c>
      <c r="D90" s="107" t="s">
        <v>158</v>
      </c>
      <c r="E90" s="107" t="s">
        <v>723</v>
      </c>
      <c r="F90" s="107" t="s">
        <v>162</v>
      </c>
      <c r="G90" s="37">
        <v>210</v>
      </c>
      <c r="H90" s="27">
        <v>300</v>
      </c>
      <c r="I90" s="27">
        <v>300</v>
      </c>
      <c r="M90" s="16"/>
    </row>
    <row r="91" spans="1:9" ht="15">
      <c r="A91" s="110" t="s">
        <v>146</v>
      </c>
      <c r="B91" s="110" t="s">
        <v>784</v>
      </c>
      <c r="C91" s="110" t="s">
        <v>953</v>
      </c>
      <c r="D91" s="110">
        <v>13</v>
      </c>
      <c r="E91" s="107"/>
      <c r="F91" s="107"/>
      <c r="G91" s="39">
        <f>G92+G99+G113+G125+G137+G142+G147+G169+G178+G188+G198+G203+G121+G164</f>
        <v>9402.732999999998</v>
      </c>
      <c r="H91" s="30">
        <f>H92+H99+H124</f>
        <v>6989.040999999999</v>
      </c>
      <c r="I91" s="30">
        <f>I92+I99+I124</f>
        <v>6989.932</v>
      </c>
    </row>
    <row r="92" spans="1:9" ht="28.5" customHeight="1">
      <c r="A92" s="162" t="s">
        <v>150</v>
      </c>
      <c r="B92" s="147" t="s">
        <v>784</v>
      </c>
      <c r="C92" s="147" t="s">
        <v>953</v>
      </c>
      <c r="D92" s="147" t="s">
        <v>776</v>
      </c>
      <c r="E92" s="147" t="s">
        <v>729</v>
      </c>
      <c r="F92" s="147"/>
      <c r="G92" s="52">
        <f aca="true" t="shared" si="5" ref="G92:I93">G93</f>
        <v>596.5480000000001</v>
      </c>
      <c r="H92" s="27">
        <f t="shared" si="5"/>
        <v>550</v>
      </c>
      <c r="I92" s="27">
        <f t="shared" si="5"/>
        <v>550</v>
      </c>
    </row>
    <row r="93" spans="1:9" ht="15">
      <c r="A93" s="159" t="s">
        <v>892</v>
      </c>
      <c r="B93" s="107" t="s">
        <v>784</v>
      </c>
      <c r="C93" s="107" t="s">
        <v>190</v>
      </c>
      <c r="D93" s="107" t="s">
        <v>776</v>
      </c>
      <c r="E93" s="107" t="s">
        <v>986</v>
      </c>
      <c r="F93" s="107"/>
      <c r="G93" s="37">
        <f t="shared" si="5"/>
        <v>596.5480000000001</v>
      </c>
      <c r="H93" s="27">
        <f t="shared" si="5"/>
        <v>550</v>
      </c>
      <c r="I93" s="27">
        <f t="shared" si="5"/>
        <v>550</v>
      </c>
    </row>
    <row r="94" spans="1:9" ht="15">
      <c r="A94" s="107" t="s">
        <v>192</v>
      </c>
      <c r="B94" s="107" t="s">
        <v>784</v>
      </c>
      <c r="C94" s="107" t="s">
        <v>953</v>
      </c>
      <c r="D94" s="107" t="s">
        <v>776</v>
      </c>
      <c r="E94" s="107" t="s">
        <v>987</v>
      </c>
      <c r="F94" s="107"/>
      <c r="G94" s="37">
        <f>G95+G96+G98+G97</f>
        <v>596.5480000000001</v>
      </c>
      <c r="H94" s="27">
        <f>H95+H96+H98</f>
        <v>550</v>
      </c>
      <c r="I94" s="27">
        <f>I95+I96+I98</f>
        <v>550</v>
      </c>
    </row>
    <row r="95" spans="1:13" ht="27.75">
      <c r="A95" s="232" t="s">
        <v>575</v>
      </c>
      <c r="B95" s="107" t="s">
        <v>784</v>
      </c>
      <c r="C95" s="107" t="s">
        <v>953</v>
      </c>
      <c r="D95" s="107" t="s">
        <v>776</v>
      </c>
      <c r="E95" s="107" t="s">
        <v>987</v>
      </c>
      <c r="F95" s="107" t="s">
        <v>763</v>
      </c>
      <c r="G95" s="525">
        <v>434.353</v>
      </c>
      <c r="H95" s="31">
        <v>450</v>
      </c>
      <c r="I95" s="31">
        <v>450</v>
      </c>
      <c r="M95" s="16"/>
    </row>
    <row r="96" spans="1:13" ht="15">
      <c r="A96" s="107" t="s">
        <v>298</v>
      </c>
      <c r="B96" s="107" t="s">
        <v>784</v>
      </c>
      <c r="C96" s="107" t="s">
        <v>953</v>
      </c>
      <c r="D96" s="107" t="s">
        <v>776</v>
      </c>
      <c r="E96" s="107" t="s">
        <v>987</v>
      </c>
      <c r="F96" s="107" t="s">
        <v>160</v>
      </c>
      <c r="G96" s="525">
        <v>120</v>
      </c>
      <c r="H96" s="31">
        <v>100</v>
      </c>
      <c r="I96" s="31">
        <v>100</v>
      </c>
      <c r="M96" s="16"/>
    </row>
    <row r="97" spans="1:9" ht="27" hidden="1">
      <c r="A97" s="107" t="s">
        <v>218</v>
      </c>
      <c r="B97" s="107" t="s">
        <v>784</v>
      </c>
      <c r="C97" s="107" t="s">
        <v>953</v>
      </c>
      <c r="D97" s="107" t="s">
        <v>776</v>
      </c>
      <c r="E97" s="107" t="s">
        <v>424</v>
      </c>
      <c r="F97" s="107" t="s">
        <v>757</v>
      </c>
      <c r="G97" s="525"/>
      <c r="H97" s="31"/>
      <c r="I97" s="31"/>
    </row>
    <row r="98" spans="1:9" ht="18.75" customHeight="1">
      <c r="A98" s="107" t="s">
        <v>161</v>
      </c>
      <c r="B98" s="107" t="s">
        <v>784</v>
      </c>
      <c r="C98" s="107" t="s">
        <v>953</v>
      </c>
      <c r="D98" s="107" t="s">
        <v>776</v>
      </c>
      <c r="E98" s="107" t="s">
        <v>987</v>
      </c>
      <c r="F98" s="107" t="s">
        <v>162</v>
      </c>
      <c r="G98" s="525">
        <v>42.195</v>
      </c>
      <c r="H98" s="31"/>
      <c r="I98" s="31"/>
    </row>
    <row r="99" spans="1:9" ht="20.25" customHeight="1">
      <c r="A99" s="162" t="s">
        <v>882</v>
      </c>
      <c r="B99" s="147" t="s">
        <v>784</v>
      </c>
      <c r="C99" s="147" t="s">
        <v>953</v>
      </c>
      <c r="D99" s="147" t="s">
        <v>776</v>
      </c>
      <c r="E99" s="147" t="s">
        <v>991</v>
      </c>
      <c r="F99" s="147"/>
      <c r="G99" s="52">
        <f>G100</f>
        <v>8222.185</v>
      </c>
      <c r="H99" s="27">
        <f>H100</f>
        <v>6139.641</v>
      </c>
      <c r="I99" s="27">
        <f>I100</f>
        <v>6214.532</v>
      </c>
    </row>
    <row r="100" spans="1:9" ht="14.25" customHeight="1">
      <c r="A100" s="148" t="s">
        <v>173</v>
      </c>
      <c r="B100" s="147" t="s">
        <v>784</v>
      </c>
      <c r="C100" s="147" t="s">
        <v>953</v>
      </c>
      <c r="D100" s="147" t="s">
        <v>776</v>
      </c>
      <c r="E100" s="147" t="s">
        <v>992</v>
      </c>
      <c r="F100" s="147"/>
      <c r="G100" s="52">
        <f>G103+G107+G111+G101+G119</f>
        <v>8222.185</v>
      </c>
      <c r="H100" s="28">
        <f>H103+H107+H111</f>
        <v>6139.641</v>
      </c>
      <c r="I100" s="28">
        <f>I103+I107+I111</f>
        <v>6214.532</v>
      </c>
    </row>
    <row r="101" spans="1:9" ht="55.5" customHeight="1" hidden="1">
      <c r="A101" s="146" t="s">
        <v>525</v>
      </c>
      <c r="B101" s="107" t="s">
        <v>784</v>
      </c>
      <c r="C101" s="107" t="s">
        <v>953</v>
      </c>
      <c r="D101" s="107" t="s">
        <v>776</v>
      </c>
      <c r="E101" s="107" t="s">
        <v>523</v>
      </c>
      <c r="F101" s="107"/>
      <c r="G101" s="37">
        <f>G102</f>
        <v>0</v>
      </c>
      <c r="H101" s="28"/>
      <c r="I101" s="28"/>
    </row>
    <row r="102" spans="1:9" ht="14.25" customHeight="1" hidden="1">
      <c r="A102" s="107" t="s">
        <v>940</v>
      </c>
      <c r="B102" s="107" t="s">
        <v>524</v>
      </c>
      <c r="C102" s="107" t="s">
        <v>953</v>
      </c>
      <c r="D102" s="107" t="s">
        <v>776</v>
      </c>
      <c r="E102" s="107" t="s">
        <v>523</v>
      </c>
      <c r="F102" s="107" t="s">
        <v>763</v>
      </c>
      <c r="G102" s="37"/>
      <c r="H102" s="28"/>
      <c r="I102" s="28"/>
    </row>
    <row r="103" spans="1:9" ht="54.75" customHeight="1">
      <c r="A103" s="146" t="s">
        <v>727</v>
      </c>
      <c r="B103" s="107" t="s">
        <v>784</v>
      </c>
      <c r="C103" s="107" t="s">
        <v>953</v>
      </c>
      <c r="D103" s="107" t="s">
        <v>776</v>
      </c>
      <c r="E103" s="107" t="s">
        <v>728</v>
      </c>
      <c r="F103" s="107"/>
      <c r="G103" s="37">
        <f>G104+G105+G106</f>
        <v>796.789</v>
      </c>
      <c r="H103" s="23">
        <f>H104+H105</f>
        <v>928.641</v>
      </c>
      <c r="I103" s="23">
        <f>I104+I105</f>
        <v>1003.532</v>
      </c>
    </row>
    <row r="104" spans="1:9" ht="54" customHeight="1">
      <c r="A104" s="107" t="s">
        <v>939</v>
      </c>
      <c r="B104" s="107" t="s">
        <v>784</v>
      </c>
      <c r="C104" s="107" t="s">
        <v>953</v>
      </c>
      <c r="D104" s="107" t="s">
        <v>776</v>
      </c>
      <c r="E104" s="107" t="s">
        <v>728</v>
      </c>
      <c r="F104" s="107" t="s">
        <v>163</v>
      </c>
      <c r="G104" s="38">
        <v>796.789</v>
      </c>
      <c r="H104" s="22">
        <v>928.641</v>
      </c>
      <c r="I104" s="22">
        <v>1003.532</v>
      </c>
    </row>
    <row r="105" spans="1:9" ht="22.5" customHeight="1" hidden="1">
      <c r="A105" s="107" t="s">
        <v>940</v>
      </c>
      <c r="B105" s="107" t="s">
        <v>784</v>
      </c>
      <c r="C105" s="107" t="s">
        <v>953</v>
      </c>
      <c r="D105" s="107" t="s">
        <v>776</v>
      </c>
      <c r="E105" s="107" t="s">
        <v>180</v>
      </c>
      <c r="F105" s="107" t="s">
        <v>763</v>
      </c>
      <c r="G105" s="38"/>
      <c r="H105" s="22"/>
      <c r="I105" s="22"/>
    </row>
    <row r="106" spans="1:9" ht="22.5" customHeight="1" hidden="1">
      <c r="A106" s="107" t="s">
        <v>940</v>
      </c>
      <c r="B106" s="107" t="s">
        <v>784</v>
      </c>
      <c r="C106" s="107" t="s">
        <v>953</v>
      </c>
      <c r="D106" s="107" t="s">
        <v>776</v>
      </c>
      <c r="E106" s="107" t="s">
        <v>728</v>
      </c>
      <c r="F106" s="107" t="s">
        <v>763</v>
      </c>
      <c r="G106" s="38"/>
      <c r="H106" s="22"/>
      <c r="I106" s="22"/>
    </row>
    <row r="107" spans="1:10" ht="27">
      <c r="A107" s="153" t="s">
        <v>880</v>
      </c>
      <c r="B107" s="153" t="s">
        <v>784</v>
      </c>
      <c r="C107" s="153" t="s">
        <v>953</v>
      </c>
      <c r="D107" s="153" t="s">
        <v>776</v>
      </c>
      <c r="E107" s="153" t="s">
        <v>721</v>
      </c>
      <c r="F107" s="153"/>
      <c r="G107" s="53">
        <f>G108+G109+G110</f>
        <v>6979</v>
      </c>
      <c r="H107" s="55">
        <f>H108+H109+H110</f>
        <v>5011</v>
      </c>
      <c r="I107" s="55">
        <f>I108+I109+I110</f>
        <v>5011</v>
      </c>
      <c r="J107" s="156" t="s">
        <v>1009</v>
      </c>
    </row>
    <row r="108" spans="1:9" ht="40.5">
      <c r="A108" s="107" t="s">
        <v>939</v>
      </c>
      <c r="B108" s="107" t="s">
        <v>784</v>
      </c>
      <c r="C108" s="107" t="s">
        <v>953</v>
      </c>
      <c r="D108" s="107" t="s">
        <v>776</v>
      </c>
      <c r="E108" s="107" t="s">
        <v>721</v>
      </c>
      <c r="F108" s="107" t="s">
        <v>163</v>
      </c>
      <c r="G108" s="37">
        <v>3575</v>
      </c>
      <c r="H108" s="27">
        <v>3220</v>
      </c>
      <c r="I108" s="27">
        <v>3220</v>
      </c>
    </row>
    <row r="109" spans="1:13" ht="27.75">
      <c r="A109" s="232" t="s">
        <v>575</v>
      </c>
      <c r="B109" s="107" t="s">
        <v>784</v>
      </c>
      <c r="C109" s="107" t="s">
        <v>953</v>
      </c>
      <c r="D109" s="107" t="s">
        <v>776</v>
      </c>
      <c r="E109" s="107" t="s">
        <v>721</v>
      </c>
      <c r="F109" s="107" t="s">
        <v>763</v>
      </c>
      <c r="G109" s="490">
        <v>3286</v>
      </c>
      <c r="H109" s="27">
        <v>1674</v>
      </c>
      <c r="I109" s="27">
        <v>1674</v>
      </c>
      <c r="M109" s="16"/>
    </row>
    <row r="110" spans="1:9" ht="15">
      <c r="A110" s="107" t="s">
        <v>161</v>
      </c>
      <c r="B110" s="107" t="s">
        <v>784</v>
      </c>
      <c r="C110" s="107" t="s">
        <v>953</v>
      </c>
      <c r="D110" s="107" t="s">
        <v>776</v>
      </c>
      <c r="E110" s="107" t="s">
        <v>721</v>
      </c>
      <c r="F110" s="107" t="s">
        <v>162</v>
      </c>
      <c r="G110" s="37">
        <v>118</v>
      </c>
      <c r="H110" s="27">
        <v>117</v>
      </c>
      <c r="I110" s="27">
        <v>117</v>
      </c>
    </row>
    <row r="111" spans="1:10" ht="12.75" customHeight="1">
      <c r="A111" s="194" t="s">
        <v>385</v>
      </c>
      <c r="B111" s="153" t="s">
        <v>784</v>
      </c>
      <c r="C111" s="153" t="s">
        <v>953</v>
      </c>
      <c r="D111" s="153" t="s">
        <v>776</v>
      </c>
      <c r="E111" s="153" t="s">
        <v>722</v>
      </c>
      <c r="F111" s="153"/>
      <c r="G111" s="53">
        <f>G112</f>
        <v>371.291</v>
      </c>
      <c r="H111" s="55">
        <f>H112</f>
        <v>200</v>
      </c>
      <c r="I111" s="55">
        <f>I112</f>
        <v>200</v>
      </c>
      <c r="J111" s="57"/>
    </row>
    <row r="112" spans="1:13" ht="27.75">
      <c r="A112" s="232" t="s">
        <v>575</v>
      </c>
      <c r="B112" s="107" t="s">
        <v>784</v>
      </c>
      <c r="C112" s="107" t="s">
        <v>953</v>
      </c>
      <c r="D112" s="107" t="s">
        <v>776</v>
      </c>
      <c r="E112" s="107" t="s">
        <v>722</v>
      </c>
      <c r="F112" s="107" t="s">
        <v>763</v>
      </c>
      <c r="G112" s="490">
        <v>371.291</v>
      </c>
      <c r="H112" s="27">
        <v>200</v>
      </c>
      <c r="I112" s="27">
        <v>200</v>
      </c>
      <c r="J112" s="57"/>
      <c r="M112" s="16"/>
    </row>
    <row r="113" spans="1:10" ht="15" hidden="1">
      <c r="A113" s="162" t="s">
        <v>418</v>
      </c>
      <c r="B113" s="110" t="s">
        <v>784</v>
      </c>
      <c r="C113" s="110" t="s">
        <v>953</v>
      </c>
      <c r="D113" s="110" t="s">
        <v>776</v>
      </c>
      <c r="E113" s="110" t="s">
        <v>726</v>
      </c>
      <c r="F113" s="110"/>
      <c r="G113" s="39">
        <f>G114</f>
        <v>0</v>
      </c>
      <c r="H113" s="27"/>
      <c r="I113" s="27"/>
      <c r="J113" s="57"/>
    </row>
    <row r="114" spans="1:10" ht="15" hidden="1">
      <c r="A114" s="159" t="s">
        <v>145</v>
      </c>
      <c r="B114" s="107" t="s">
        <v>784</v>
      </c>
      <c r="C114" s="107" t="s">
        <v>953</v>
      </c>
      <c r="D114" s="107" t="s">
        <v>776</v>
      </c>
      <c r="E114" s="107" t="s">
        <v>725</v>
      </c>
      <c r="F114" s="107"/>
      <c r="G114" s="37">
        <f>G115+G116</f>
        <v>0</v>
      </c>
      <c r="H114" s="27"/>
      <c r="I114" s="27"/>
      <c r="J114" s="57"/>
    </row>
    <row r="115" spans="1:10" ht="15" hidden="1">
      <c r="A115" s="107" t="s">
        <v>298</v>
      </c>
      <c r="B115" s="107" t="s">
        <v>784</v>
      </c>
      <c r="C115" s="107" t="s">
        <v>953</v>
      </c>
      <c r="D115" s="107" t="s">
        <v>776</v>
      </c>
      <c r="E115" s="107" t="s">
        <v>724</v>
      </c>
      <c r="F115" s="107" t="s">
        <v>160</v>
      </c>
      <c r="G115" s="37"/>
      <c r="H115" s="27"/>
      <c r="I115" s="27"/>
      <c r="J115" s="57"/>
    </row>
    <row r="116" spans="1:10" ht="15" hidden="1">
      <c r="A116" s="169" t="s">
        <v>191</v>
      </c>
      <c r="B116" s="107" t="s">
        <v>784</v>
      </c>
      <c r="C116" s="107" t="s">
        <v>953</v>
      </c>
      <c r="D116" s="107" t="s">
        <v>776</v>
      </c>
      <c r="E116" s="107" t="s">
        <v>723</v>
      </c>
      <c r="F116" s="107"/>
      <c r="G116" s="37">
        <f>G118+G117</f>
        <v>0</v>
      </c>
      <c r="H116" s="27"/>
      <c r="I116" s="27"/>
      <c r="J116" s="57"/>
    </row>
    <row r="117" spans="1:10" ht="15" hidden="1">
      <c r="A117" s="107" t="s">
        <v>940</v>
      </c>
      <c r="B117" s="107" t="s">
        <v>784</v>
      </c>
      <c r="C117" s="107" t="s">
        <v>953</v>
      </c>
      <c r="D117" s="107" t="s">
        <v>776</v>
      </c>
      <c r="E117" s="107" t="s">
        <v>723</v>
      </c>
      <c r="F117" s="107" t="s">
        <v>763</v>
      </c>
      <c r="G117" s="37"/>
      <c r="H117" s="27"/>
      <c r="I117" s="27"/>
      <c r="J117" s="57"/>
    </row>
    <row r="118" spans="1:10" ht="15" hidden="1">
      <c r="A118" s="107" t="s">
        <v>298</v>
      </c>
      <c r="B118" s="107" t="s">
        <v>784</v>
      </c>
      <c r="C118" s="107" t="s">
        <v>953</v>
      </c>
      <c r="D118" s="107" t="s">
        <v>776</v>
      </c>
      <c r="E118" s="107" t="s">
        <v>723</v>
      </c>
      <c r="F118" s="107" t="s">
        <v>160</v>
      </c>
      <c r="G118" s="37"/>
      <c r="H118" s="27"/>
      <c r="I118" s="27"/>
      <c r="J118" s="57"/>
    </row>
    <row r="119" spans="1:10" ht="15">
      <c r="A119" s="416" t="s">
        <v>634</v>
      </c>
      <c r="B119" s="107" t="s">
        <v>784</v>
      </c>
      <c r="C119" s="417" t="s">
        <v>953</v>
      </c>
      <c r="D119" s="417" t="s">
        <v>776</v>
      </c>
      <c r="E119" s="153" t="s">
        <v>635</v>
      </c>
      <c r="F119" s="408"/>
      <c r="G119" s="409">
        <f>G120</f>
        <v>75.105</v>
      </c>
      <c r="H119" s="27"/>
      <c r="I119" s="27"/>
      <c r="J119" s="57"/>
    </row>
    <row r="120" spans="1:10" ht="15">
      <c r="A120" s="107" t="s">
        <v>161</v>
      </c>
      <c r="B120" s="107" t="s">
        <v>784</v>
      </c>
      <c r="C120" s="410" t="s">
        <v>953</v>
      </c>
      <c r="D120" s="410" t="s">
        <v>776</v>
      </c>
      <c r="E120" s="410" t="s">
        <v>635</v>
      </c>
      <c r="F120" s="107" t="s">
        <v>162</v>
      </c>
      <c r="G120" s="37">
        <v>75.105</v>
      </c>
      <c r="H120" s="27"/>
      <c r="I120" s="27"/>
      <c r="J120" s="57"/>
    </row>
    <row r="121" spans="1:10" ht="15">
      <c r="A121" s="78" t="s">
        <v>418</v>
      </c>
      <c r="B121" s="153" t="s">
        <v>784</v>
      </c>
      <c r="C121" s="417" t="s">
        <v>953</v>
      </c>
      <c r="D121" s="417" t="s">
        <v>776</v>
      </c>
      <c r="E121" s="466" t="s">
        <v>726</v>
      </c>
      <c r="F121" s="153"/>
      <c r="G121" s="52">
        <f>G122</f>
        <v>140</v>
      </c>
      <c r="H121" s="27"/>
      <c r="I121" s="27"/>
      <c r="J121" s="57"/>
    </row>
    <row r="122" spans="1:10" ht="15">
      <c r="A122" s="465" t="s">
        <v>145</v>
      </c>
      <c r="B122" s="107" t="s">
        <v>784</v>
      </c>
      <c r="C122" s="410" t="s">
        <v>953</v>
      </c>
      <c r="D122" s="410" t="s">
        <v>776</v>
      </c>
      <c r="E122" s="26" t="s">
        <v>723</v>
      </c>
      <c r="F122" s="107"/>
      <c r="G122" s="37">
        <f>G123</f>
        <v>140</v>
      </c>
      <c r="H122" s="27"/>
      <c r="I122" s="27"/>
      <c r="J122" s="57"/>
    </row>
    <row r="123" spans="1:13" ht="15">
      <c r="A123" s="26" t="s">
        <v>298</v>
      </c>
      <c r="B123" s="107" t="s">
        <v>784</v>
      </c>
      <c r="C123" s="410" t="s">
        <v>953</v>
      </c>
      <c r="D123" s="410" t="s">
        <v>776</v>
      </c>
      <c r="E123" s="26" t="s">
        <v>723</v>
      </c>
      <c r="F123" s="107" t="s">
        <v>160</v>
      </c>
      <c r="G123" s="490">
        <v>140</v>
      </c>
      <c r="H123" s="27"/>
      <c r="I123" s="27"/>
      <c r="J123" s="57"/>
      <c r="M123" s="16"/>
    </row>
    <row r="124" spans="1:9" ht="15">
      <c r="A124" s="110" t="s">
        <v>778</v>
      </c>
      <c r="B124" s="110" t="s">
        <v>784</v>
      </c>
      <c r="C124" s="110" t="s">
        <v>953</v>
      </c>
      <c r="D124" s="110" t="s">
        <v>776</v>
      </c>
      <c r="E124" s="110"/>
      <c r="F124" s="110"/>
      <c r="G124" s="39">
        <f>G125+G137+G142+G152+G156+G160+G169+G174+G178+G184+G188+G198+G147+G164</f>
        <v>444</v>
      </c>
      <c r="H124" s="30">
        <f>H125+H137+H142+H152+H156+H160+H169+H174+H178+H184+H188</f>
        <v>299.4</v>
      </c>
      <c r="I124" s="30">
        <f>I125+I137+I142+I152+I156+I160+I169+I174+I178+I184+I188</f>
        <v>225.4</v>
      </c>
    </row>
    <row r="125" spans="1:9" ht="30" customHeight="1">
      <c r="A125" s="174" t="s">
        <v>766</v>
      </c>
      <c r="B125" s="147" t="s">
        <v>784</v>
      </c>
      <c r="C125" s="147" t="s">
        <v>953</v>
      </c>
      <c r="D125" s="147" t="s">
        <v>776</v>
      </c>
      <c r="E125" s="147" t="s">
        <v>356</v>
      </c>
      <c r="F125" s="147"/>
      <c r="G125" s="52">
        <f>G126+G130+G133</f>
        <v>152.4</v>
      </c>
      <c r="H125" s="25">
        <f>H126+H130</f>
        <v>80.4</v>
      </c>
      <c r="I125" s="25">
        <f>I126+I130</f>
        <v>80.4</v>
      </c>
    </row>
    <row r="126" spans="1:9" ht="27.75">
      <c r="A126" s="190" t="s">
        <v>596</v>
      </c>
      <c r="B126" s="107" t="s">
        <v>784</v>
      </c>
      <c r="C126" s="107" t="s">
        <v>953</v>
      </c>
      <c r="D126" s="107" t="s">
        <v>776</v>
      </c>
      <c r="E126" s="107" t="s">
        <v>357</v>
      </c>
      <c r="F126" s="107"/>
      <c r="G126" s="37">
        <f>G127</f>
        <v>112.4</v>
      </c>
      <c r="H126" s="23">
        <f>H128</f>
        <v>80.4</v>
      </c>
      <c r="I126" s="23">
        <f>I128</f>
        <v>80.4</v>
      </c>
    </row>
    <row r="127" spans="1:9" ht="27.75">
      <c r="A127" s="195" t="s">
        <v>1022</v>
      </c>
      <c r="B127" s="107" t="s">
        <v>784</v>
      </c>
      <c r="C127" s="107" t="s">
        <v>953</v>
      </c>
      <c r="D127" s="107" t="s">
        <v>776</v>
      </c>
      <c r="E127" s="107" t="s">
        <v>1023</v>
      </c>
      <c r="F127" s="107"/>
      <c r="G127" s="37">
        <f>G128</f>
        <v>112.4</v>
      </c>
      <c r="H127" s="23"/>
      <c r="I127" s="23"/>
    </row>
    <row r="128" spans="1:9" ht="27.75">
      <c r="A128" s="196" t="s">
        <v>941</v>
      </c>
      <c r="B128" s="107" t="s">
        <v>784</v>
      </c>
      <c r="C128" s="107" t="s">
        <v>953</v>
      </c>
      <c r="D128" s="107" t="s">
        <v>776</v>
      </c>
      <c r="E128" s="107" t="s">
        <v>196</v>
      </c>
      <c r="F128" s="107"/>
      <c r="G128" s="37">
        <f>G129</f>
        <v>112.4</v>
      </c>
      <c r="H128" s="23">
        <f>H129</f>
        <v>80.4</v>
      </c>
      <c r="I128" s="23">
        <f>I129</f>
        <v>80.4</v>
      </c>
    </row>
    <row r="129" spans="1:9" ht="15">
      <c r="A129" s="107" t="s">
        <v>161</v>
      </c>
      <c r="B129" s="107" t="s">
        <v>784</v>
      </c>
      <c r="C129" s="107" t="s">
        <v>953</v>
      </c>
      <c r="D129" s="107" t="s">
        <v>776</v>
      </c>
      <c r="E129" s="107" t="s">
        <v>196</v>
      </c>
      <c r="F129" s="107" t="s">
        <v>162</v>
      </c>
      <c r="G129" s="38">
        <v>112.4</v>
      </c>
      <c r="H129" s="22">
        <v>80.4</v>
      </c>
      <c r="I129" s="22">
        <v>80.4</v>
      </c>
    </row>
    <row r="130" spans="1:9" ht="41.25" hidden="1">
      <c r="A130" s="197" t="s">
        <v>1067</v>
      </c>
      <c r="B130" s="107" t="s">
        <v>784</v>
      </c>
      <c r="C130" s="107" t="s">
        <v>953</v>
      </c>
      <c r="D130" s="107" t="s">
        <v>776</v>
      </c>
      <c r="E130" s="107" t="s">
        <v>177</v>
      </c>
      <c r="F130" s="107"/>
      <c r="G130" s="37">
        <f aca="true" t="shared" si="6" ref="G130:I131">G131</f>
        <v>0</v>
      </c>
      <c r="H130" s="27">
        <f t="shared" si="6"/>
        <v>0</v>
      </c>
      <c r="I130" s="27">
        <f t="shared" si="6"/>
        <v>0</v>
      </c>
    </row>
    <row r="131" spans="1:9" ht="15" hidden="1">
      <c r="A131" s="107" t="s">
        <v>877</v>
      </c>
      <c r="B131" s="107" t="s">
        <v>784</v>
      </c>
      <c r="C131" s="107" t="s">
        <v>190</v>
      </c>
      <c r="D131" s="107" t="s">
        <v>776</v>
      </c>
      <c r="E131" s="107" t="s">
        <v>390</v>
      </c>
      <c r="F131" s="107"/>
      <c r="G131" s="37">
        <f t="shared" si="6"/>
        <v>0</v>
      </c>
      <c r="H131" s="27">
        <f t="shared" si="6"/>
        <v>0</v>
      </c>
      <c r="I131" s="27">
        <f t="shared" si="6"/>
        <v>0</v>
      </c>
    </row>
    <row r="132" spans="1:9" ht="15" hidden="1">
      <c r="A132" s="107" t="s">
        <v>940</v>
      </c>
      <c r="B132" s="107" t="s">
        <v>784</v>
      </c>
      <c r="C132" s="107" t="s">
        <v>953</v>
      </c>
      <c r="D132" s="107" t="s">
        <v>776</v>
      </c>
      <c r="E132" s="107" t="s">
        <v>390</v>
      </c>
      <c r="F132" s="107" t="s">
        <v>763</v>
      </c>
      <c r="G132" s="38"/>
      <c r="H132" s="31"/>
      <c r="I132" s="31"/>
    </row>
    <row r="133" spans="1:9" s="492" customFormat="1" ht="34.5" customHeight="1">
      <c r="A133" s="493" t="s">
        <v>597</v>
      </c>
      <c r="B133" s="107" t="s">
        <v>784</v>
      </c>
      <c r="C133" s="107" t="s">
        <v>953</v>
      </c>
      <c r="D133" s="107" t="s">
        <v>776</v>
      </c>
      <c r="E133" s="107" t="s">
        <v>911</v>
      </c>
      <c r="F133" s="107"/>
      <c r="G133" s="38">
        <f>G134</f>
        <v>40</v>
      </c>
      <c r="H133" s="31"/>
      <c r="I133" s="31"/>
    </row>
    <row r="134" spans="1:9" ht="27.75">
      <c r="A134" s="498" t="s">
        <v>912</v>
      </c>
      <c r="B134" s="107" t="s">
        <v>784</v>
      </c>
      <c r="C134" s="107" t="s">
        <v>953</v>
      </c>
      <c r="D134" s="107" t="s">
        <v>776</v>
      </c>
      <c r="E134" s="499" t="s">
        <v>86</v>
      </c>
      <c r="F134" s="107"/>
      <c r="G134" s="38">
        <f>G135</f>
        <v>40</v>
      </c>
      <c r="H134" s="31"/>
      <c r="I134" s="31"/>
    </row>
    <row r="135" spans="1:9" ht="15">
      <c r="A135" s="473" t="s">
        <v>85</v>
      </c>
      <c r="B135" s="107" t="s">
        <v>784</v>
      </c>
      <c r="C135" s="107" t="s">
        <v>953</v>
      </c>
      <c r="D135" s="107" t="s">
        <v>776</v>
      </c>
      <c r="E135" s="499" t="s">
        <v>87</v>
      </c>
      <c r="F135" s="107"/>
      <c r="G135" s="38">
        <f>G136</f>
        <v>40</v>
      </c>
      <c r="H135" s="31"/>
      <c r="I135" s="31"/>
    </row>
    <row r="136" spans="1:13" ht="27.75">
      <c r="A136" s="232" t="s">
        <v>575</v>
      </c>
      <c r="B136" s="107" t="s">
        <v>784</v>
      </c>
      <c r="C136" s="107" t="s">
        <v>953</v>
      </c>
      <c r="D136" s="107" t="s">
        <v>776</v>
      </c>
      <c r="E136" s="499" t="s">
        <v>87</v>
      </c>
      <c r="F136" s="107" t="s">
        <v>763</v>
      </c>
      <c r="G136" s="491">
        <v>40</v>
      </c>
      <c r="H136" s="31"/>
      <c r="I136" s="31"/>
      <c r="M136" s="16"/>
    </row>
    <row r="137" spans="1:9" ht="40.5" customHeight="1">
      <c r="A137" s="191" t="s">
        <v>612</v>
      </c>
      <c r="B137" s="147" t="s">
        <v>784</v>
      </c>
      <c r="C137" s="147" t="s">
        <v>953</v>
      </c>
      <c r="D137" s="147" t="s">
        <v>776</v>
      </c>
      <c r="E137" s="147" t="s">
        <v>920</v>
      </c>
      <c r="F137" s="147"/>
      <c r="G137" s="52">
        <f aca="true" t="shared" si="7" ref="G137:I140">G138</f>
        <v>124.8</v>
      </c>
      <c r="H137" s="28">
        <f t="shared" si="7"/>
        <v>125</v>
      </c>
      <c r="I137" s="28">
        <f t="shared" si="7"/>
        <v>125</v>
      </c>
    </row>
    <row r="138" spans="1:9" ht="18" customHeight="1">
      <c r="A138" s="225" t="s">
        <v>839</v>
      </c>
      <c r="B138" s="107" t="s">
        <v>784</v>
      </c>
      <c r="C138" s="107" t="s">
        <v>953</v>
      </c>
      <c r="D138" s="107" t="s">
        <v>776</v>
      </c>
      <c r="E138" s="107" t="s">
        <v>916</v>
      </c>
      <c r="F138" s="147"/>
      <c r="G138" s="52">
        <f>G139</f>
        <v>124.8</v>
      </c>
      <c r="H138" s="28">
        <f>H140</f>
        <v>125</v>
      </c>
      <c r="I138" s="28">
        <f>I140</f>
        <v>125</v>
      </c>
    </row>
    <row r="139" spans="1:9" ht="32.25" customHeight="1">
      <c r="A139" s="224" t="s">
        <v>598</v>
      </c>
      <c r="B139" s="107" t="s">
        <v>784</v>
      </c>
      <c r="C139" s="107" t="s">
        <v>953</v>
      </c>
      <c r="D139" s="107" t="s">
        <v>776</v>
      </c>
      <c r="E139" s="107" t="s">
        <v>918</v>
      </c>
      <c r="F139" s="147"/>
      <c r="G139" s="52">
        <f>G140</f>
        <v>124.8</v>
      </c>
      <c r="H139" s="28"/>
      <c r="I139" s="28"/>
    </row>
    <row r="140" spans="1:9" ht="19.5" customHeight="1">
      <c r="A140" s="107" t="s">
        <v>490</v>
      </c>
      <c r="B140" s="107" t="s">
        <v>784</v>
      </c>
      <c r="C140" s="107" t="s">
        <v>953</v>
      </c>
      <c r="D140" s="107" t="s">
        <v>776</v>
      </c>
      <c r="E140" s="107" t="s">
        <v>919</v>
      </c>
      <c r="F140" s="107"/>
      <c r="G140" s="37">
        <f t="shared" si="7"/>
        <v>124.8</v>
      </c>
      <c r="H140" s="27">
        <f t="shared" si="7"/>
        <v>125</v>
      </c>
      <c r="I140" s="27">
        <f t="shared" si="7"/>
        <v>125</v>
      </c>
    </row>
    <row r="141" spans="1:9" ht="29.25" customHeight="1">
      <c r="A141" s="232" t="s">
        <v>575</v>
      </c>
      <c r="B141" s="107" t="s">
        <v>784</v>
      </c>
      <c r="C141" s="107" t="s">
        <v>953</v>
      </c>
      <c r="D141" s="107" t="s">
        <v>776</v>
      </c>
      <c r="E141" s="107" t="s">
        <v>919</v>
      </c>
      <c r="F141" s="107" t="s">
        <v>763</v>
      </c>
      <c r="G141" s="38">
        <v>124.8</v>
      </c>
      <c r="H141" s="31">
        <v>125</v>
      </c>
      <c r="I141" s="31">
        <v>125</v>
      </c>
    </row>
    <row r="142" spans="1:9" ht="30.75" customHeight="1">
      <c r="A142" s="162" t="s">
        <v>696</v>
      </c>
      <c r="B142" s="110" t="s">
        <v>784</v>
      </c>
      <c r="C142" s="147" t="s">
        <v>953</v>
      </c>
      <c r="D142" s="147" t="s">
        <v>776</v>
      </c>
      <c r="E142" s="147" t="s">
        <v>199</v>
      </c>
      <c r="F142" s="147"/>
      <c r="G142" s="52">
        <f aca="true" t="shared" si="8" ref="G142:I145">G143</f>
        <v>20</v>
      </c>
      <c r="H142" s="28">
        <f t="shared" si="8"/>
        <v>20</v>
      </c>
      <c r="I142" s="28">
        <f t="shared" si="8"/>
        <v>20</v>
      </c>
    </row>
    <row r="143" spans="1:9" ht="30.75" customHeight="1">
      <c r="A143" s="169" t="s">
        <v>200</v>
      </c>
      <c r="B143" s="107" t="s">
        <v>784</v>
      </c>
      <c r="C143" s="107" t="s">
        <v>953</v>
      </c>
      <c r="D143" s="107" t="s">
        <v>776</v>
      </c>
      <c r="E143" s="107" t="s">
        <v>201</v>
      </c>
      <c r="F143" s="107"/>
      <c r="G143" s="37">
        <f>G144</f>
        <v>20</v>
      </c>
      <c r="H143" s="27">
        <f>H145</f>
        <v>20</v>
      </c>
      <c r="I143" s="27">
        <f>I145</f>
        <v>20</v>
      </c>
    </row>
    <row r="144" spans="1:9" ht="43.5" customHeight="1">
      <c r="A144" s="504" t="s">
        <v>697</v>
      </c>
      <c r="B144" s="107" t="s">
        <v>784</v>
      </c>
      <c r="C144" s="107" t="s">
        <v>953</v>
      </c>
      <c r="D144" s="107" t="s">
        <v>776</v>
      </c>
      <c r="E144" s="107" t="s">
        <v>203</v>
      </c>
      <c r="F144" s="107"/>
      <c r="G144" s="37">
        <f>G145</f>
        <v>20</v>
      </c>
      <c r="H144" s="27"/>
      <c r="I144" s="27"/>
    </row>
    <row r="145" spans="1:9" ht="18.75" customHeight="1">
      <c r="A145" s="169" t="s">
        <v>380</v>
      </c>
      <c r="B145" s="107" t="s">
        <v>784</v>
      </c>
      <c r="C145" s="107" t="s">
        <v>953</v>
      </c>
      <c r="D145" s="107" t="s">
        <v>776</v>
      </c>
      <c r="E145" s="107" t="s">
        <v>204</v>
      </c>
      <c r="F145" s="107"/>
      <c r="G145" s="37">
        <f t="shared" si="8"/>
        <v>20</v>
      </c>
      <c r="H145" s="27">
        <f t="shared" si="8"/>
        <v>20</v>
      </c>
      <c r="I145" s="27">
        <f t="shared" si="8"/>
        <v>20</v>
      </c>
    </row>
    <row r="146" spans="1:9" ht="29.25" customHeight="1">
      <c r="A146" s="232" t="s">
        <v>575</v>
      </c>
      <c r="B146" s="107" t="s">
        <v>784</v>
      </c>
      <c r="C146" s="107" t="s">
        <v>953</v>
      </c>
      <c r="D146" s="107" t="s">
        <v>776</v>
      </c>
      <c r="E146" s="107" t="s">
        <v>204</v>
      </c>
      <c r="F146" s="107" t="s">
        <v>763</v>
      </c>
      <c r="G146" s="161">
        <v>20</v>
      </c>
      <c r="H146" s="32">
        <v>20</v>
      </c>
      <c r="I146" s="32">
        <v>20</v>
      </c>
    </row>
    <row r="147" spans="1:9" ht="40.5" customHeight="1" hidden="1">
      <c r="A147" s="148" t="s">
        <v>250</v>
      </c>
      <c r="B147" s="107" t="s">
        <v>784</v>
      </c>
      <c r="C147" s="147" t="s">
        <v>953</v>
      </c>
      <c r="D147" s="147" t="s">
        <v>776</v>
      </c>
      <c r="E147" s="147" t="s">
        <v>688</v>
      </c>
      <c r="F147" s="147"/>
      <c r="G147" s="103">
        <f>G148</f>
        <v>0</v>
      </c>
      <c r="H147" s="32"/>
      <c r="I147" s="32"/>
    </row>
    <row r="148" spans="1:9" ht="34.5" customHeight="1" hidden="1">
      <c r="A148" s="107" t="s">
        <v>251</v>
      </c>
      <c r="B148" s="107" t="s">
        <v>784</v>
      </c>
      <c r="C148" s="107" t="s">
        <v>953</v>
      </c>
      <c r="D148" s="107" t="s">
        <v>776</v>
      </c>
      <c r="E148" s="107" t="s">
        <v>252</v>
      </c>
      <c r="F148" s="107"/>
      <c r="G148" s="161">
        <f>G150</f>
        <v>0</v>
      </c>
      <c r="H148" s="32"/>
      <c r="I148" s="32"/>
    </row>
    <row r="149" spans="1:9" s="150" customFormat="1" ht="28.5" customHeight="1" hidden="1">
      <c r="A149" s="504" t="s">
        <v>253</v>
      </c>
      <c r="B149" s="107" t="s">
        <v>784</v>
      </c>
      <c r="C149" s="107" t="s">
        <v>953</v>
      </c>
      <c r="D149" s="107" t="s">
        <v>776</v>
      </c>
      <c r="E149" s="107" t="s">
        <v>254</v>
      </c>
      <c r="F149" s="107"/>
      <c r="G149" s="161"/>
      <c r="H149" s="149"/>
      <c r="I149" s="149"/>
    </row>
    <row r="150" spans="1:9" ht="28.5" customHeight="1" hidden="1">
      <c r="A150" s="169" t="s">
        <v>325</v>
      </c>
      <c r="B150" s="107" t="s">
        <v>784</v>
      </c>
      <c r="C150" s="107" t="s">
        <v>953</v>
      </c>
      <c r="D150" s="107" t="s">
        <v>776</v>
      </c>
      <c r="E150" s="107" t="s">
        <v>255</v>
      </c>
      <c r="F150" s="107"/>
      <c r="G150" s="161">
        <f>G151</f>
        <v>0</v>
      </c>
      <c r="H150" s="32"/>
      <c r="I150" s="32"/>
    </row>
    <row r="151" spans="1:9" ht="34.5" customHeight="1" hidden="1">
      <c r="A151" s="232" t="s">
        <v>575</v>
      </c>
      <c r="B151" s="107" t="s">
        <v>784</v>
      </c>
      <c r="C151" s="107" t="s">
        <v>953</v>
      </c>
      <c r="D151" s="107" t="s">
        <v>776</v>
      </c>
      <c r="E151" s="107" t="s">
        <v>255</v>
      </c>
      <c r="F151" s="107" t="s">
        <v>763</v>
      </c>
      <c r="G151" s="161"/>
      <c r="H151" s="32"/>
      <c r="I151" s="32"/>
    </row>
    <row r="152" spans="1:9" ht="41.25" customHeight="1" hidden="1">
      <c r="A152" s="198" t="s">
        <v>388</v>
      </c>
      <c r="B152" s="110" t="s">
        <v>784</v>
      </c>
      <c r="C152" s="147" t="s">
        <v>953</v>
      </c>
      <c r="D152" s="147" t="s">
        <v>776</v>
      </c>
      <c r="E152" s="147" t="s">
        <v>265</v>
      </c>
      <c r="F152" s="147"/>
      <c r="G152" s="52">
        <f>G153</f>
        <v>0</v>
      </c>
      <c r="H152" s="54">
        <f aca="true" t="shared" si="9" ref="H152:I154">H153</f>
        <v>0</v>
      </c>
      <c r="I152" s="54">
        <f t="shared" si="9"/>
        <v>0</v>
      </c>
    </row>
    <row r="153" spans="1:9" ht="51" customHeight="1" hidden="1">
      <c r="A153" s="197" t="s">
        <v>474</v>
      </c>
      <c r="B153" s="107" t="s">
        <v>784</v>
      </c>
      <c r="C153" s="107" t="s">
        <v>953</v>
      </c>
      <c r="D153" s="107" t="s">
        <v>776</v>
      </c>
      <c r="E153" s="107" t="s">
        <v>468</v>
      </c>
      <c r="F153" s="107"/>
      <c r="G153" s="37">
        <f>G154</f>
        <v>0</v>
      </c>
      <c r="H153" s="31">
        <f t="shared" si="9"/>
        <v>0</v>
      </c>
      <c r="I153" s="31">
        <f t="shared" si="9"/>
        <v>0</v>
      </c>
    </row>
    <row r="154" spans="1:9" ht="29.25" customHeight="1" hidden="1">
      <c r="A154" s="107" t="s">
        <v>881</v>
      </c>
      <c r="B154" s="107" t="s">
        <v>784</v>
      </c>
      <c r="C154" s="107" t="s">
        <v>953</v>
      </c>
      <c r="D154" s="107" t="s">
        <v>776</v>
      </c>
      <c r="E154" s="107" t="s">
        <v>389</v>
      </c>
      <c r="F154" s="107"/>
      <c r="G154" s="37">
        <f>G155</f>
        <v>0</v>
      </c>
      <c r="H154" s="31">
        <f t="shared" si="9"/>
        <v>0</v>
      </c>
      <c r="I154" s="31">
        <f t="shared" si="9"/>
        <v>0</v>
      </c>
    </row>
    <row r="155" spans="1:9" ht="15" hidden="1">
      <c r="A155" s="107" t="s">
        <v>940</v>
      </c>
      <c r="B155" s="107" t="s">
        <v>784</v>
      </c>
      <c r="C155" s="107" t="s">
        <v>953</v>
      </c>
      <c r="D155" s="107" t="s">
        <v>776</v>
      </c>
      <c r="E155" s="107" t="s">
        <v>389</v>
      </c>
      <c r="F155" s="107" t="s">
        <v>763</v>
      </c>
      <c r="G155" s="38"/>
      <c r="H155" s="31"/>
      <c r="I155" s="31"/>
    </row>
    <row r="156" spans="1:9" ht="15" hidden="1">
      <c r="A156" s="191"/>
      <c r="B156" s="110"/>
      <c r="C156" s="147"/>
      <c r="D156" s="147"/>
      <c r="E156" s="147"/>
      <c r="F156" s="147"/>
      <c r="G156" s="52">
        <f aca="true" t="shared" si="10" ref="G156:I158">G157</f>
        <v>0</v>
      </c>
      <c r="H156" s="28">
        <f t="shared" si="10"/>
        <v>0</v>
      </c>
      <c r="I156" s="28">
        <f t="shared" si="10"/>
        <v>0</v>
      </c>
    </row>
    <row r="157" spans="1:9" ht="15" hidden="1">
      <c r="A157" s="153"/>
      <c r="B157" s="110"/>
      <c r="C157" s="153"/>
      <c r="D157" s="153"/>
      <c r="E157" s="153"/>
      <c r="F157" s="153"/>
      <c r="G157" s="53">
        <f t="shared" si="10"/>
        <v>0</v>
      </c>
      <c r="H157" s="55">
        <f t="shared" si="10"/>
        <v>0</v>
      </c>
      <c r="I157" s="55">
        <f t="shared" si="10"/>
        <v>0</v>
      </c>
    </row>
    <row r="158" spans="1:9" ht="15" hidden="1">
      <c r="A158" s="107"/>
      <c r="B158" s="107"/>
      <c r="C158" s="107"/>
      <c r="D158" s="107"/>
      <c r="E158" s="107"/>
      <c r="F158" s="107"/>
      <c r="G158" s="37">
        <f t="shared" si="10"/>
        <v>0</v>
      </c>
      <c r="H158" s="27">
        <f t="shared" si="10"/>
        <v>0</v>
      </c>
      <c r="I158" s="27">
        <f t="shared" si="10"/>
        <v>0</v>
      </c>
    </row>
    <row r="159" spans="1:9" ht="15" hidden="1">
      <c r="A159" s="107"/>
      <c r="B159" s="107"/>
      <c r="C159" s="107"/>
      <c r="D159" s="107"/>
      <c r="E159" s="107"/>
      <c r="F159" s="107"/>
      <c r="G159" s="38"/>
      <c r="H159" s="31"/>
      <c r="I159" s="31"/>
    </row>
    <row r="160" spans="1:9" ht="15" hidden="1">
      <c r="A160" s="198"/>
      <c r="B160" s="110"/>
      <c r="C160" s="147"/>
      <c r="D160" s="147"/>
      <c r="E160" s="147"/>
      <c r="F160" s="147"/>
      <c r="G160" s="52">
        <f aca="true" t="shared" si="11" ref="G160:I162">G161</f>
        <v>0</v>
      </c>
      <c r="H160" s="28">
        <f t="shared" si="11"/>
        <v>0</v>
      </c>
      <c r="I160" s="28">
        <f t="shared" si="11"/>
        <v>0</v>
      </c>
    </row>
    <row r="161" spans="1:9" ht="15" hidden="1">
      <c r="A161" s="197"/>
      <c r="B161" s="107"/>
      <c r="C161" s="107"/>
      <c r="D161" s="107"/>
      <c r="E161" s="107"/>
      <c r="F161" s="107"/>
      <c r="G161" s="37">
        <f t="shared" si="11"/>
        <v>0</v>
      </c>
      <c r="H161" s="27">
        <f t="shared" si="11"/>
        <v>0</v>
      </c>
      <c r="I161" s="27">
        <f t="shared" si="11"/>
        <v>0</v>
      </c>
    </row>
    <row r="162" spans="1:9" ht="15" hidden="1">
      <c r="A162" s="107"/>
      <c r="B162" s="107"/>
      <c r="C162" s="107"/>
      <c r="D162" s="107"/>
      <c r="E162" s="107"/>
      <c r="F162" s="107"/>
      <c r="G162" s="37">
        <f t="shared" si="11"/>
        <v>0</v>
      </c>
      <c r="H162" s="27">
        <f t="shared" si="11"/>
        <v>0</v>
      </c>
      <c r="I162" s="27">
        <f t="shared" si="11"/>
        <v>0</v>
      </c>
    </row>
    <row r="163" spans="1:9" ht="15" hidden="1">
      <c r="A163" s="107"/>
      <c r="B163" s="107"/>
      <c r="C163" s="107"/>
      <c r="D163" s="107"/>
      <c r="E163" s="107"/>
      <c r="F163" s="107"/>
      <c r="G163" s="38"/>
      <c r="H163" s="31"/>
      <c r="I163" s="31"/>
    </row>
    <row r="164" spans="1:9" ht="27">
      <c r="A164" s="198" t="s">
        <v>582</v>
      </c>
      <c r="B164" s="110" t="s">
        <v>784</v>
      </c>
      <c r="C164" s="110" t="s">
        <v>953</v>
      </c>
      <c r="D164" s="110" t="s">
        <v>776</v>
      </c>
      <c r="E164" s="147" t="s">
        <v>994</v>
      </c>
      <c r="F164" s="147"/>
      <c r="G164" s="40">
        <f>G165</f>
        <v>99.8</v>
      </c>
      <c r="H164" s="31"/>
      <c r="I164" s="31"/>
    </row>
    <row r="165" spans="1:9" ht="27.75">
      <c r="A165" s="169" t="s">
        <v>745</v>
      </c>
      <c r="B165" s="107" t="s">
        <v>784</v>
      </c>
      <c r="C165" s="107" t="s">
        <v>953</v>
      </c>
      <c r="D165" s="107" t="s">
        <v>776</v>
      </c>
      <c r="E165" s="107" t="s">
        <v>996</v>
      </c>
      <c r="F165" s="107"/>
      <c r="G165" s="38">
        <f>G166</f>
        <v>99.8</v>
      </c>
      <c r="H165" s="31"/>
      <c r="I165" s="31"/>
    </row>
    <row r="166" spans="1:9" ht="54.75">
      <c r="A166" s="224" t="s">
        <v>997</v>
      </c>
      <c r="B166" s="107" t="s">
        <v>784</v>
      </c>
      <c r="C166" s="107" t="s">
        <v>953</v>
      </c>
      <c r="D166" s="107" t="s">
        <v>776</v>
      </c>
      <c r="E166" s="107" t="s">
        <v>998</v>
      </c>
      <c r="F166" s="107"/>
      <c r="G166" s="38">
        <f>G167</f>
        <v>99.8</v>
      </c>
      <c r="H166" s="31"/>
      <c r="I166" s="31"/>
    </row>
    <row r="167" spans="1:9" ht="27">
      <c r="A167" s="107" t="s">
        <v>383</v>
      </c>
      <c r="B167" s="107" t="s">
        <v>784</v>
      </c>
      <c r="C167" s="107" t="s">
        <v>953</v>
      </c>
      <c r="D167" s="107" t="s">
        <v>776</v>
      </c>
      <c r="E167" s="107" t="s">
        <v>999</v>
      </c>
      <c r="F167" s="107"/>
      <c r="G167" s="38">
        <f>G168</f>
        <v>99.8</v>
      </c>
      <c r="H167" s="31"/>
      <c r="I167" s="31"/>
    </row>
    <row r="168" spans="1:9" ht="27.75">
      <c r="A168" s="232" t="s">
        <v>575</v>
      </c>
      <c r="B168" s="107" t="s">
        <v>784</v>
      </c>
      <c r="C168" s="107" t="s">
        <v>953</v>
      </c>
      <c r="D168" s="107" t="s">
        <v>776</v>
      </c>
      <c r="E168" s="107" t="s">
        <v>999</v>
      </c>
      <c r="F168" s="107" t="s">
        <v>763</v>
      </c>
      <c r="G168" s="38">
        <v>99.8</v>
      </c>
      <c r="H168" s="31"/>
      <c r="I168" s="31"/>
    </row>
    <row r="169" spans="1:9" ht="27.75">
      <c r="A169" s="162" t="s">
        <v>439</v>
      </c>
      <c r="B169" s="110" t="s">
        <v>784</v>
      </c>
      <c r="C169" s="110" t="s">
        <v>953</v>
      </c>
      <c r="D169" s="110" t="s">
        <v>776</v>
      </c>
      <c r="E169" s="110" t="s">
        <v>539</v>
      </c>
      <c r="F169" s="110"/>
      <c r="G169" s="40">
        <f>G170</f>
        <v>26</v>
      </c>
      <c r="H169" s="34">
        <f>H171</f>
        <v>40</v>
      </c>
      <c r="I169" s="34">
        <f>I171</f>
        <v>0</v>
      </c>
    </row>
    <row r="170" spans="1:9" ht="15">
      <c r="A170" s="169" t="s">
        <v>686</v>
      </c>
      <c r="B170" s="110" t="s">
        <v>784</v>
      </c>
      <c r="C170" s="110" t="s">
        <v>953</v>
      </c>
      <c r="D170" s="110" t="s">
        <v>776</v>
      </c>
      <c r="E170" s="110" t="s">
        <v>543</v>
      </c>
      <c r="F170" s="110"/>
      <c r="G170" s="40">
        <f>G171</f>
        <v>26</v>
      </c>
      <c r="H170" s="34"/>
      <c r="I170" s="34"/>
    </row>
    <row r="171" spans="1:9" ht="33" customHeight="1">
      <c r="A171" s="160" t="s">
        <v>687</v>
      </c>
      <c r="B171" s="107" t="s">
        <v>784</v>
      </c>
      <c r="C171" s="107" t="s">
        <v>953</v>
      </c>
      <c r="D171" s="107" t="s">
        <v>776</v>
      </c>
      <c r="E171" s="110" t="s">
        <v>544</v>
      </c>
      <c r="F171" s="107"/>
      <c r="G171" s="38">
        <f>G172</f>
        <v>26</v>
      </c>
      <c r="H171" s="31">
        <f>H172</f>
        <v>40</v>
      </c>
      <c r="I171" s="31">
        <f>I172</f>
        <v>0</v>
      </c>
    </row>
    <row r="172" spans="1:9" ht="15">
      <c r="A172" s="107" t="s">
        <v>384</v>
      </c>
      <c r="B172" s="107" t="s">
        <v>784</v>
      </c>
      <c r="C172" s="107" t="s">
        <v>953</v>
      </c>
      <c r="D172" s="107" t="s">
        <v>776</v>
      </c>
      <c r="E172" s="107" t="s">
        <v>545</v>
      </c>
      <c r="F172" s="107"/>
      <c r="G172" s="38">
        <f>G173</f>
        <v>26</v>
      </c>
      <c r="H172" s="31">
        <f>H173</f>
        <v>40</v>
      </c>
      <c r="I172" s="31">
        <f>I173</f>
        <v>0</v>
      </c>
    </row>
    <row r="173" spans="1:9" ht="27.75">
      <c r="A173" s="232" t="s">
        <v>575</v>
      </c>
      <c r="B173" s="107" t="s">
        <v>784</v>
      </c>
      <c r="C173" s="107" t="s">
        <v>953</v>
      </c>
      <c r="D173" s="107" t="s">
        <v>776</v>
      </c>
      <c r="E173" s="107" t="s">
        <v>545</v>
      </c>
      <c r="F173" s="107" t="s">
        <v>763</v>
      </c>
      <c r="G173" s="38">
        <v>26</v>
      </c>
      <c r="H173" s="31">
        <v>40</v>
      </c>
      <c r="I173" s="31"/>
    </row>
    <row r="174" spans="1:9" ht="40.5" hidden="1">
      <c r="A174" s="198" t="s">
        <v>583</v>
      </c>
      <c r="B174" s="110" t="s">
        <v>784</v>
      </c>
      <c r="C174" s="147" t="s">
        <v>953</v>
      </c>
      <c r="D174" s="147" t="s">
        <v>776</v>
      </c>
      <c r="E174" s="147" t="s">
        <v>475</v>
      </c>
      <c r="F174" s="147"/>
      <c r="G174" s="52">
        <f aca="true" t="shared" si="12" ref="G174:I176">G175</f>
        <v>0</v>
      </c>
      <c r="H174" s="28">
        <f t="shared" si="12"/>
        <v>0</v>
      </c>
      <c r="I174" s="28">
        <f t="shared" si="12"/>
        <v>0</v>
      </c>
    </row>
    <row r="175" spans="1:9" ht="38.25" customHeight="1" hidden="1">
      <c r="A175" s="197" t="s">
        <v>476</v>
      </c>
      <c r="B175" s="110" t="s">
        <v>784</v>
      </c>
      <c r="C175" s="107" t="s">
        <v>953</v>
      </c>
      <c r="D175" s="107" t="s">
        <v>776</v>
      </c>
      <c r="E175" s="107" t="s">
        <v>467</v>
      </c>
      <c r="F175" s="107"/>
      <c r="G175" s="37">
        <f t="shared" si="12"/>
        <v>0</v>
      </c>
      <c r="H175" s="27">
        <f t="shared" si="12"/>
        <v>0</v>
      </c>
      <c r="I175" s="27">
        <f t="shared" si="12"/>
        <v>0</v>
      </c>
    </row>
    <row r="176" spans="1:9" ht="15" hidden="1">
      <c r="A176" s="107" t="s">
        <v>875</v>
      </c>
      <c r="B176" s="107" t="s">
        <v>784</v>
      </c>
      <c r="C176" s="107" t="s">
        <v>953</v>
      </c>
      <c r="D176" s="107" t="s">
        <v>776</v>
      </c>
      <c r="E176" s="107" t="s">
        <v>387</v>
      </c>
      <c r="F176" s="107"/>
      <c r="G176" s="37">
        <f t="shared" si="12"/>
        <v>0</v>
      </c>
      <c r="H176" s="27">
        <f t="shared" si="12"/>
        <v>0</v>
      </c>
      <c r="I176" s="27">
        <f t="shared" si="12"/>
        <v>0</v>
      </c>
    </row>
    <row r="177" spans="1:9" ht="15" hidden="1">
      <c r="A177" s="107" t="s">
        <v>940</v>
      </c>
      <c r="B177" s="107" t="s">
        <v>784</v>
      </c>
      <c r="C177" s="107" t="s">
        <v>953</v>
      </c>
      <c r="D177" s="107" t="s">
        <v>776</v>
      </c>
      <c r="E177" s="107" t="s">
        <v>387</v>
      </c>
      <c r="F177" s="107" t="s">
        <v>763</v>
      </c>
      <c r="G177" s="161"/>
      <c r="H177" s="32"/>
      <c r="I177" s="32"/>
    </row>
    <row r="178" spans="1:10" ht="57" customHeight="1">
      <c r="A178" s="607" t="s">
        <v>1015</v>
      </c>
      <c r="B178" s="609" t="s">
        <v>784</v>
      </c>
      <c r="C178" s="607" t="s">
        <v>953</v>
      </c>
      <c r="D178" s="607" t="s">
        <v>776</v>
      </c>
      <c r="E178" s="607" t="s">
        <v>1018</v>
      </c>
      <c r="F178" s="607"/>
      <c r="G178" s="605">
        <f>G180</f>
        <v>21</v>
      </c>
      <c r="H178" s="158">
        <f>H180</f>
        <v>34</v>
      </c>
      <c r="I178" s="28">
        <f>I180</f>
        <v>0</v>
      </c>
      <c r="J178" s="156" t="s">
        <v>1009</v>
      </c>
    </row>
    <row r="179" spans="1:10" ht="6" customHeight="1">
      <c r="A179" s="608"/>
      <c r="B179" s="610"/>
      <c r="C179" s="608"/>
      <c r="D179" s="608"/>
      <c r="E179" s="608"/>
      <c r="F179" s="608"/>
      <c r="G179" s="606"/>
      <c r="H179" s="158"/>
      <c r="I179" s="28"/>
      <c r="J179" s="156"/>
    </row>
    <row r="180" spans="1:9" ht="41.25">
      <c r="A180" s="232" t="s">
        <v>1016</v>
      </c>
      <c r="B180" s="110" t="s">
        <v>784</v>
      </c>
      <c r="C180" s="107" t="s">
        <v>953</v>
      </c>
      <c r="D180" s="107" t="s">
        <v>776</v>
      </c>
      <c r="E180" s="107" t="s">
        <v>1019</v>
      </c>
      <c r="F180" s="107"/>
      <c r="G180" s="37">
        <f>G181</f>
        <v>21</v>
      </c>
      <c r="H180" s="27">
        <f>H182</f>
        <v>34</v>
      </c>
      <c r="I180" s="27">
        <f>I182</f>
        <v>0</v>
      </c>
    </row>
    <row r="181" spans="1:9" ht="27.75">
      <c r="A181" s="160" t="s">
        <v>1017</v>
      </c>
      <c r="B181" s="107" t="s">
        <v>784</v>
      </c>
      <c r="C181" s="107" t="s">
        <v>953</v>
      </c>
      <c r="D181" s="107" t="s">
        <v>776</v>
      </c>
      <c r="E181" s="107" t="s">
        <v>1021</v>
      </c>
      <c r="F181" s="107"/>
      <c r="G181" s="37">
        <f>G182</f>
        <v>21</v>
      </c>
      <c r="H181" s="27"/>
      <c r="I181" s="27"/>
    </row>
    <row r="182" spans="1:9" ht="15">
      <c r="A182" s="159" t="s">
        <v>192</v>
      </c>
      <c r="B182" s="107" t="s">
        <v>784</v>
      </c>
      <c r="C182" s="107" t="s">
        <v>953</v>
      </c>
      <c r="D182" s="107" t="s">
        <v>776</v>
      </c>
      <c r="E182" s="107" t="s">
        <v>641</v>
      </c>
      <c r="F182" s="107"/>
      <c r="G182" s="37">
        <f>G183</f>
        <v>21</v>
      </c>
      <c r="H182" s="27">
        <f>H183</f>
        <v>34</v>
      </c>
      <c r="I182" s="27">
        <f>I183</f>
        <v>0</v>
      </c>
    </row>
    <row r="183" spans="1:9" ht="27.75">
      <c r="A183" s="232" t="s">
        <v>575</v>
      </c>
      <c r="B183" s="107" t="s">
        <v>784</v>
      </c>
      <c r="C183" s="107" t="s">
        <v>953</v>
      </c>
      <c r="D183" s="107" t="s">
        <v>776</v>
      </c>
      <c r="E183" s="107" t="s">
        <v>641</v>
      </c>
      <c r="F183" s="107" t="s">
        <v>763</v>
      </c>
      <c r="G183" s="161">
        <v>21</v>
      </c>
      <c r="H183" s="32">
        <v>34</v>
      </c>
      <c r="I183" s="32"/>
    </row>
    <row r="184" spans="1:9" ht="15" hidden="1">
      <c r="A184" s="162"/>
      <c r="B184" s="107"/>
      <c r="C184" s="147"/>
      <c r="D184" s="147"/>
      <c r="E184" s="147"/>
      <c r="F184" s="147"/>
      <c r="G184" s="41">
        <f aca="true" t="shared" si="13" ref="G184:I186">G185</f>
        <v>0</v>
      </c>
      <c r="H184" s="54">
        <f t="shared" si="13"/>
        <v>0</v>
      </c>
      <c r="I184" s="54">
        <f t="shared" si="13"/>
        <v>0</v>
      </c>
    </row>
    <row r="185" spans="1:9" ht="15" hidden="1">
      <c r="A185" s="169"/>
      <c r="B185" s="107"/>
      <c r="C185" s="147"/>
      <c r="D185" s="147"/>
      <c r="E185" s="147"/>
      <c r="F185" s="147"/>
      <c r="G185" s="41">
        <f t="shared" si="13"/>
        <v>0</v>
      </c>
      <c r="H185" s="54">
        <f t="shared" si="13"/>
        <v>0</v>
      </c>
      <c r="I185" s="54">
        <f t="shared" si="13"/>
        <v>0</v>
      </c>
    </row>
    <row r="186" spans="1:9" ht="15" hidden="1">
      <c r="A186" s="197"/>
      <c r="B186" s="107"/>
      <c r="C186" s="107"/>
      <c r="D186" s="107"/>
      <c r="E186" s="107"/>
      <c r="F186" s="107"/>
      <c r="G186" s="38">
        <f t="shared" si="13"/>
        <v>0</v>
      </c>
      <c r="H186" s="38">
        <f t="shared" si="13"/>
        <v>0</v>
      </c>
      <c r="I186" s="38">
        <f t="shared" si="13"/>
        <v>0</v>
      </c>
    </row>
    <row r="187" spans="1:9" ht="15" hidden="1">
      <c r="A187" s="107"/>
      <c r="B187" s="107"/>
      <c r="C187" s="107"/>
      <c r="D187" s="107"/>
      <c r="E187" s="107"/>
      <c r="F187" s="107"/>
      <c r="G187" s="38"/>
      <c r="H187" s="31"/>
      <c r="I187" s="31"/>
    </row>
    <row r="188" spans="1:9" ht="27.75" hidden="1">
      <c r="A188" s="162" t="s">
        <v>936</v>
      </c>
      <c r="B188" s="110" t="s">
        <v>784</v>
      </c>
      <c r="C188" s="110" t="s">
        <v>953</v>
      </c>
      <c r="D188" s="110" t="s">
        <v>776</v>
      </c>
      <c r="E188" s="110" t="s">
        <v>417</v>
      </c>
      <c r="F188" s="110"/>
      <c r="G188" s="40">
        <f aca="true" t="shared" si="14" ref="G188:I190">G189</f>
        <v>0</v>
      </c>
      <c r="H188" s="34">
        <f t="shared" si="14"/>
        <v>0</v>
      </c>
      <c r="I188" s="34">
        <f t="shared" si="14"/>
        <v>0</v>
      </c>
    </row>
    <row r="189" spans="1:9" ht="40.5" hidden="1">
      <c r="A189" s="193" t="s">
        <v>416</v>
      </c>
      <c r="B189" s="110" t="s">
        <v>784</v>
      </c>
      <c r="C189" s="107" t="s">
        <v>953</v>
      </c>
      <c r="D189" s="107" t="s">
        <v>776</v>
      </c>
      <c r="E189" s="107" t="s">
        <v>937</v>
      </c>
      <c r="F189" s="107"/>
      <c r="G189" s="38">
        <f t="shared" si="14"/>
        <v>0</v>
      </c>
      <c r="H189" s="31">
        <f t="shared" si="14"/>
        <v>0</v>
      </c>
      <c r="I189" s="31">
        <f t="shared" si="14"/>
        <v>0</v>
      </c>
    </row>
    <row r="190" spans="1:9" ht="15" hidden="1">
      <c r="A190" s="107" t="s">
        <v>938</v>
      </c>
      <c r="B190" s="107" t="s">
        <v>784</v>
      </c>
      <c r="C190" s="107" t="s">
        <v>953</v>
      </c>
      <c r="D190" s="107" t="s">
        <v>776</v>
      </c>
      <c r="E190" s="107" t="s">
        <v>391</v>
      </c>
      <c r="F190" s="107"/>
      <c r="G190" s="38">
        <f t="shared" si="14"/>
        <v>0</v>
      </c>
      <c r="H190" s="31">
        <f t="shared" si="14"/>
        <v>0</v>
      </c>
      <c r="I190" s="31">
        <f t="shared" si="14"/>
        <v>0</v>
      </c>
    </row>
    <row r="191" spans="1:9" ht="15" hidden="1">
      <c r="A191" s="107" t="s">
        <v>298</v>
      </c>
      <c r="B191" s="107" t="s">
        <v>784</v>
      </c>
      <c r="C191" s="107" t="s">
        <v>953</v>
      </c>
      <c r="D191" s="107" t="s">
        <v>776</v>
      </c>
      <c r="E191" s="107" t="s">
        <v>391</v>
      </c>
      <c r="F191" s="107" t="s">
        <v>160</v>
      </c>
      <c r="G191" s="38"/>
      <c r="H191" s="31"/>
      <c r="I191" s="31"/>
    </row>
    <row r="192" spans="1:9" ht="15" hidden="1">
      <c r="A192" s="199" t="s">
        <v>275</v>
      </c>
      <c r="B192" s="110" t="s">
        <v>784</v>
      </c>
      <c r="C192" s="199" t="s">
        <v>773</v>
      </c>
      <c r="D192" s="199"/>
      <c r="E192" s="199"/>
      <c r="F192" s="107"/>
      <c r="G192" s="40">
        <f>G193</f>
        <v>0</v>
      </c>
      <c r="H192" s="34">
        <f aca="true" t="shared" si="15" ref="H192:I196">H193</f>
        <v>0</v>
      </c>
      <c r="I192" s="34">
        <f t="shared" si="15"/>
        <v>0</v>
      </c>
    </row>
    <row r="193" spans="1:9" ht="27" hidden="1">
      <c r="A193" s="200" t="s">
        <v>276</v>
      </c>
      <c r="B193" s="107" t="s">
        <v>784</v>
      </c>
      <c r="C193" s="200" t="s">
        <v>773</v>
      </c>
      <c r="D193" s="200" t="s">
        <v>779</v>
      </c>
      <c r="E193" s="199"/>
      <c r="F193" s="107"/>
      <c r="G193" s="38">
        <f>G194</f>
        <v>0</v>
      </c>
      <c r="H193" s="31">
        <f t="shared" si="15"/>
        <v>0</v>
      </c>
      <c r="I193" s="31">
        <f t="shared" si="15"/>
        <v>0</v>
      </c>
    </row>
    <row r="194" spans="1:9" ht="15" hidden="1">
      <c r="A194" s="169" t="s">
        <v>882</v>
      </c>
      <c r="B194" s="107" t="s">
        <v>784</v>
      </c>
      <c r="C194" s="107" t="s">
        <v>773</v>
      </c>
      <c r="D194" s="107" t="s">
        <v>779</v>
      </c>
      <c r="E194" s="107" t="s">
        <v>172</v>
      </c>
      <c r="F194" s="107"/>
      <c r="G194" s="38">
        <f>G195</f>
        <v>0</v>
      </c>
      <c r="H194" s="31">
        <f t="shared" si="15"/>
        <v>0</v>
      </c>
      <c r="I194" s="31">
        <f t="shared" si="15"/>
        <v>0</v>
      </c>
    </row>
    <row r="195" spans="1:9" ht="15" hidden="1">
      <c r="A195" s="169" t="s">
        <v>173</v>
      </c>
      <c r="B195" s="107" t="s">
        <v>784</v>
      </c>
      <c r="C195" s="107" t="s">
        <v>773</v>
      </c>
      <c r="D195" s="107" t="s">
        <v>779</v>
      </c>
      <c r="E195" s="107" t="s">
        <v>174</v>
      </c>
      <c r="F195" s="107"/>
      <c r="G195" s="38">
        <f>G196</f>
        <v>0</v>
      </c>
      <c r="H195" s="31">
        <f t="shared" si="15"/>
        <v>0</v>
      </c>
      <c r="I195" s="31">
        <f t="shared" si="15"/>
        <v>0</v>
      </c>
    </row>
    <row r="196" spans="1:9" ht="27" hidden="1">
      <c r="A196" s="200" t="s">
        <v>392</v>
      </c>
      <c r="B196" s="107" t="s">
        <v>784</v>
      </c>
      <c r="C196" s="109" t="s">
        <v>773</v>
      </c>
      <c r="D196" s="109" t="s">
        <v>779</v>
      </c>
      <c r="E196" s="109" t="s">
        <v>393</v>
      </c>
      <c r="F196" s="107"/>
      <c r="G196" s="38">
        <f>G197</f>
        <v>0</v>
      </c>
      <c r="H196" s="31">
        <f t="shared" si="15"/>
        <v>0</v>
      </c>
      <c r="I196" s="31">
        <f t="shared" si="15"/>
        <v>0</v>
      </c>
    </row>
    <row r="197" spans="1:9" ht="15" hidden="1">
      <c r="A197" s="107" t="s">
        <v>940</v>
      </c>
      <c r="B197" s="110" t="s">
        <v>784</v>
      </c>
      <c r="C197" s="109" t="s">
        <v>773</v>
      </c>
      <c r="D197" s="109" t="s">
        <v>779</v>
      </c>
      <c r="E197" s="109" t="s">
        <v>393</v>
      </c>
      <c r="F197" s="107" t="s">
        <v>763</v>
      </c>
      <c r="G197" s="38"/>
      <c r="H197" s="31"/>
      <c r="I197" s="31"/>
    </row>
    <row r="198" spans="1:9" ht="27.75" hidden="1">
      <c r="A198" s="162" t="s">
        <v>876</v>
      </c>
      <c r="B198" s="110" t="s">
        <v>784</v>
      </c>
      <c r="C198" s="111" t="s">
        <v>953</v>
      </c>
      <c r="D198" s="111" t="s">
        <v>776</v>
      </c>
      <c r="E198" s="111" t="s">
        <v>1099</v>
      </c>
      <c r="F198" s="110"/>
      <c r="G198" s="40">
        <f>G199</f>
        <v>0</v>
      </c>
      <c r="H198" s="31"/>
      <c r="I198" s="31"/>
    </row>
    <row r="199" spans="1:9" ht="54" hidden="1">
      <c r="A199" s="193" t="s">
        <v>1057</v>
      </c>
      <c r="B199" s="107" t="s">
        <v>784</v>
      </c>
      <c r="C199" s="109" t="s">
        <v>953</v>
      </c>
      <c r="D199" s="109" t="s">
        <v>776</v>
      </c>
      <c r="E199" s="109" t="s">
        <v>320</v>
      </c>
      <c r="F199" s="107"/>
      <c r="G199" s="38">
        <f>G200</f>
        <v>0</v>
      </c>
      <c r="H199" s="31"/>
      <c r="I199" s="31"/>
    </row>
    <row r="200" spans="1:9" ht="15" hidden="1">
      <c r="A200" s="107" t="s">
        <v>877</v>
      </c>
      <c r="B200" s="107" t="s">
        <v>784</v>
      </c>
      <c r="C200" s="109" t="s">
        <v>953</v>
      </c>
      <c r="D200" s="109" t="s">
        <v>776</v>
      </c>
      <c r="E200" s="109" t="s">
        <v>1058</v>
      </c>
      <c r="F200" s="107"/>
      <c r="G200" s="38">
        <f>G202+G201</f>
        <v>0</v>
      </c>
      <c r="H200" s="31"/>
      <c r="I200" s="31"/>
    </row>
    <row r="201" spans="1:9" ht="15" hidden="1">
      <c r="A201" s="107" t="s">
        <v>940</v>
      </c>
      <c r="B201" s="107" t="s">
        <v>784</v>
      </c>
      <c r="C201" s="109" t="s">
        <v>953</v>
      </c>
      <c r="D201" s="109" t="s">
        <v>776</v>
      </c>
      <c r="E201" s="109" t="s">
        <v>1058</v>
      </c>
      <c r="F201" s="107" t="s">
        <v>763</v>
      </c>
      <c r="G201" s="38"/>
      <c r="H201" s="31"/>
      <c r="I201" s="31"/>
    </row>
    <row r="202" spans="1:9" ht="15" hidden="1">
      <c r="A202" s="107" t="s">
        <v>298</v>
      </c>
      <c r="B202" s="107" t="s">
        <v>784</v>
      </c>
      <c r="C202" s="109" t="s">
        <v>953</v>
      </c>
      <c r="D202" s="109" t="s">
        <v>776</v>
      </c>
      <c r="E202" s="109" t="s">
        <v>1058</v>
      </c>
      <c r="F202" s="107" t="s">
        <v>160</v>
      </c>
      <c r="G202" s="38"/>
      <c r="H202" s="31"/>
      <c r="I202" s="31"/>
    </row>
    <row r="203" spans="1:9" ht="27.75" hidden="1">
      <c r="A203" s="162" t="s">
        <v>909</v>
      </c>
      <c r="B203" s="110" t="s">
        <v>784</v>
      </c>
      <c r="C203" s="111" t="s">
        <v>953</v>
      </c>
      <c r="D203" s="111" t="s">
        <v>776</v>
      </c>
      <c r="E203" s="111" t="s">
        <v>356</v>
      </c>
      <c r="F203" s="110"/>
      <c r="G203" s="40">
        <f>G204</f>
        <v>0</v>
      </c>
      <c r="H203" s="31"/>
      <c r="I203" s="31"/>
    </row>
    <row r="204" spans="1:9" ht="27.75" hidden="1">
      <c r="A204" s="169" t="s">
        <v>910</v>
      </c>
      <c r="B204" s="107" t="s">
        <v>784</v>
      </c>
      <c r="C204" s="109" t="s">
        <v>953</v>
      </c>
      <c r="D204" s="109" t="s">
        <v>776</v>
      </c>
      <c r="E204" s="109" t="s">
        <v>911</v>
      </c>
      <c r="F204" s="107"/>
      <c r="G204" s="38">
        <f>G205</f>
        <v>0</v>
      </c>
      <c r="H204" s="31"/>
      <c r="I204" s="31"/>
    </row>
    <row r="205" spans="1:9" ht="27.75" hidden="1">
      <c r="A205" s="224" t="s">
        <v>912</v>
      </c>
      <c r="B205" s="107" t="s">
        <v>784</v>
      </c>
      <c r="C205" s="109" t="s">
        <v>953</v>
      </c>
      <c r="D205" s="109" t="s">
        <v>776</v>
      </c>
      <c r="E205" s="109" t="s">
        <v>913</v>
      </c>
      <c r="F205" s="107"/>
      <c r="G205" s="38">
        <f>G206</f>
        <v>0</v>
      </c>
      <c r="H205" s="31"/>
      <c r="I205" s="31"/>
    </row>
    <row r="206" spans="1:9" ht="16.5" customHeight="1" hidden="1">
      <c r="A206" s="169" t="s">
        <v>6</v>
      </c>
      <c r="B206" s="107" t="s">
        <v>784</v>
      </c>
      <c r="C206" s="109" t="s">
        <v>953</v>
      </c>
      <c r="D206" s="109" t="s">
        <v>776</v>
      </c>
      <c r="E206" s="109" t="s">
        <v>914</v>
      </c>
      <c r="F206" s="107"/>
      <c r="G206" s="38">
        <f>G207</f>
        <v>0</v>
      </c>
      <c r="H206" s="31"/>
      <c r="I206" s="31"/>
    </row>
    <row r="207" spans="1:9" ht="15" hidden="1">
      <c r="A207" s="107" t="s">
        <v>298</v>
      </c>
      <c r="B207" s="107" t="s">
        <v>784</v>
      </c>
      <c r="C207" s="109" t="s">
        <v>953</v>
      </c>
      <c r="D207" s="109" t="s">
        <v>776</v>
      </c>
      <c r="E207" s="109" t="s">
        <v>914</v>
      </c>
      <c r="F207" s="107" t="s">
        <v>160</v>
      </c>
      <c r="G207" s="38"/>
      <c r="H207" s="31"/>
      <c r="I207" s="31"/>
    </row>
    <row r="208" spans="1:9" ht="15" hidden="1">
      <c r="A208" s="110" t="s">
        <v>275</v>
      </c>
      <c r="B208" s="110" t="s">
        <v>784</v>
      </c>
      <c r="C208" s="111" t="s">
        <v>773</v>
      </c>
      <c r="D208" s="111"/>
      <c r="E208" s="109"/>
      <c r="F208" s="107"/>
      <c r="G208" s="38">
        <f>G209</f>
        <v>0</v>
      </c>
      <c r="H208" s="31"/>
      <c r="I208" s="31"/>
    </row>
    <row r="209" spans="1:9" ht="27" hidden="1">
      <c r="A209" s="110" t="s">
        <v>276</v>
      </c>
      <c r="B209" s="110" t="s">
        <v>784</v>
      </c>
      <c r="C209" s="111" t="s">
        <v>773</v>
      </c>
      <c r="D209" s="111" t="s">
        <v>779</v>
      </c>
      <c r="E209" s="109"/>
      <c r="F209" s="107"/>
      <c r="G209" s="38">
        <f>G210</f>
        <v>0</v>
      </c>
      <c r="H209" s="31"/>
      <c r="I209" s="31"/>
    </row>
    <row r="210" spans="1:9" ht="15" hidden="1">
      <c r="A210" s="162" t="s">
        <v>882</v>
      </c>
      <c r="B210" s="110" t="s">
        <v>784</v>
      </c>
      <c r="C210" s="111" t="s">
        <v>773</v>
      </c>
      <c r="D210" s="111" t="s">
        <v>779</v>
      </c>
      <c r="E210" s="109" t="s">
        <v>689</v>
      </c>
      <c r="F210" s="107"/>
      <c r="G210" s="38">
        <f>G211</f>
        <v>0</v>
      </c>
      <c r="H210" s="31"/>
      <c r="I210" s="31"/>
    </row>
    <row r="211" spans="1:9" ht="15" hidden="1">
      <c r="A211" s="148" t="s">
        <v>173</v>
      </c>
      <c r="B211" s="107" t="s">
        <v>784</v>
      </c>
      <c r="C211" s="109" t="s">
        <v>773</v>
      </c>
      <c r="D211" s="109" t="s">
        <v>779</v>
      </c>
      <c r="E211" s="109" t="s">
        <v>992</v>
      </c>
      <c r="F211" s="107"/>
      <c r="G211" s="38">
        <f>G212</f>
        <v>0</v>
      </c>
      <c r="H211" s="31"/>
      <c r="I211" s="31"/>
    </row>
    <row r="212" spans="1:9" ht="27.75" hidden="1">
      <c r="A212" s="219" t="s">
        <v>392</v>
      </c>
      <c r="B212" s="107" t="s">
        <v>784</v>
      </c>
      <c r="C212" s="109" t="s">
        <v>773</v>
      </c>
      <c r="D212" s="109" t="s">
        <v>779</v>
      </c>
      <c r="E212" s="109" t="s">
        <v>690</v>
      </c>
      <c r="F212" s="107"/>
      <c r="G212" s="38">
        <f>G213</f>
        <v>0</v>
      </c>
      <c r="H212" s="31"/>
      <c r="I212" s="31"/>
    </row>
    <row r="213" spans="1:9" ht="27.75" hidden="1">
      <c r="A213" s="232" t="s">
        <v>575</v>
      </c>
      <c r="B213" s="107" t="s">
        <v>784</v>
      </c>
      <c r="C213" s="109" t="s">
        <v>773</v>
      </c>
      <c r="D213" s="109" t="s">
        <v>779</v>
      </c>
      <c r="E213" s="109" t="s">
        <v>690</v>
      </c>
      <c r="F213" s="107" t="s">
        <v>763</v>
      </c>
      <c r="G213" s="38"/>
      <c r="H213" s="31"/>
      <c r="I213" s="31"/>
    </row>
    <row r="214" spans="1:9" ht="15">
      <c r="A214" s="110" t="s">
        <v>758</v>
      </c>
      <c r="B214" s="110" t="s">
        <v>784</v>
      </c>
      <c r="C214" s="111" t="s">
        <v>774</v>
      </c>
      <c r="D214" s="109"/>
      <c r="E214" s="109"/>
      <c r="F214" s="107"/>
      <c r="G214" s="40">
        <f>G215+G221+G227</f>
        <v>13150.5</v>
      </c>
      <c r="H214" s="34" t="e">
        <f>H215+#REF!+H227</f>
        <v>#REF!</v>
      </c>
      <c r="I214" s="34" t="e">
        <f>I215+#REF!+I227</f>
        <v>#REF!</v>
      </c>
    </row>
    <row r="215" spans="1:9" ht="15">
      <c r="A215" s="147" t="s">
        <v>809</v>
      </c>
      <c r="B215" s="107" t="s">
        <v>784</v>
      </c>
      <c r="C215" s="147" t="s">
        <v>774</v>
      </c>
      <c r="D215" s="147" t="s">
        <v>780</v>
      </c>
      <c r="E215" s="201"/>
      <c r="F215" s="201"/>
      <c r="G215" s="39">
        <f aca="true" t="shared" si="16" ref="G215:I217">G216</f>
        <v>200</v>
      </c>
      <c r="H215" s="30">
        <f t="shared" si="16"/>
        <v>0</v>
      </c>
      <c r="I215" s="30">
        <f t="shared" si="16"/>
        <v>0</v>
      </c>
    </row>
    <row r="216" spans="1:9" ht="42.75">
      <c r="A216" s="148" t="s">
        <v>600</v>
      </c>
      <c r="B216" s="107" t="s">
        <v>784</v>
      </c>
      <c r="C216" s="147" t="s">
        <v>774</v>
      </c>
      <c r="D216" s="147" t="s">
        <v>780</v>
      </c>
      <c r="E216" s="202" t="s">
        <v>257</v>
      </c>
      <c r="F216" s="202"/>
      <c r="G216" s="39">
        <f>G217</f>
        <v>200</v>
      </c>
      <c r="H216" s="30">
        <f t="shared" si="16"/>
        <v>0</v>
      </c>
      <c r="I216" s="30">
        <f t="shared" si="16"/>
        <v>0</v>
      </c>
    </row>
    <row r="217" spans="1:9" ht="27.75">
      <c r="A217" s="169" t="s">
        <v>640</v>
      </c>
      <c r="B217" s="107" t="s">
        <v>784</v>
      </c>
      <c r="C217" s="107" t="s">
        <v>774</v>
      </c>
      <c r="D217" s="107" t="s">
        <v>780</v>
      </c>
      <c r="E217" s="203" t="s">
        <v>630</v>
      </c>
      <c r="F217" s="203"/>
      <c r="G217" s="37">
        <f>G218</f>
        <v>200</v>
      </c>
      <c r="H217" s="27">
        <f t="shared" si="16"/>
        <v>0</v>
      </c>
      <c r="I217" s="27">
        <f t="shared" si="16"/>
        <v>0</v>
      </c>
    </row>
    <row r="218" spans="1:9" ht="27.75">
      <c r="A218" s="404" t="s">
        <v>627</v>
      </c>
      <c r="B218" s="107" t="s">
        <v>784</v>
      </c>
      <c r="C218" s="107" t="s">
        <v>774</v>
      </c>
      <c r="D218" s="107" t="s">
        <v>780</v>
      </c>
      <c r="E218" s="405" t="s">
        <v>628</v>
      </c>
      <c r="F218" s="203"/>
      <c r="G218" s="37">
        <f>G220</f>
        <v>200</v>
      </c>
      <c r="H218" s="27">
        <f>H220</f>
        <v>0</v>
      </c>
      <c r="I218" s="27">
        <f>I220</f>
        <v>0</v>
      </c>
    </row>
    <row r="219" spans="1:9" ht="15">
      <c r="A219" s="414" t="s">
        <v>629</v>
      </c>
      <c r="B219" s="107" t="s">
        <v>784</v>
      </c>
      <c r="C219" s="107" t="s">
        <v>774</v>
      </c>
      <c r="D219" s="107" t="s">
        <v>780</v>
      </c>
      <c r="E219" s="203" t="s">
        <v>631</v>
      </c>
      <c r="F219" s="203"/>
      <c r="G219" s="37">
        <v>200</v>
      </c>
      <c r="H219" s="27"/>
      <c r="I219" s="27"/>
    </row>
    <row r="220" spans="1:9" ht="15">
      <c r="A220" s="204" t="s">
        <v>161</v>
      </c>
      <c r="B220" s="107" t="s">
        <v>784</v>
      </c>
      <c r="C220" s="107" t="s">
        <v>774</v>
      </c>
      <c r="D220" s="107" t="s">
        <v>780</v>
      </c>
      <c r="E220" s="203" t="s">
        <v>631</v>
      </c>
      <c r="F220" s="203" t="s">
        <v>162</v>
      </c>
      <c r="G220" s="38">
        <v>200</v>
      </c>
      <c r="H220" s="31"/>
      <c r="I220" s="31"/>
    </row>
    <row r="221" spans="1:9" ht="15">
      <c r="A221" s="162" t="s">
        <v>267</v>
      </c>
      <c r="B221" s="110" t="s">
        <v>784</v>
      </c>
      <c r="C221" s="110" t="s">
        <v>774</v>
      </c>
      <c r="D221" s="110" t="s">
        <v>779</v>
      </c>
      <c r="E221" s="203"/>
      <c r="F221" s="201"/>
      <c r="G221" s="40">
        <f>G222</f>
        <v>12945.5</v>
      </c>
      <c r="H221" s="31"/>
      <c r="I221" s="31"/>
    </row>
    <row r="222" spans="1:9" ht="42.75">
      <c r="A222" s="148" t="s">
        <v>256</v>
      </c>
      <c r="B222" s="110" t="s">
        <v>784</v>
      </c>
      <c r="C222" s="147" t="s">
        <v>774</v>
      </c>
      <c r="D222" s="147" t="s">
        <v>779</v>
      </c>
      <c r="E222" s="202" t="s">
        <v>257</v>
      </c>
      <c r="F222" s="202"/>
      <c r="G222" s="38">
        <f>G223</f>
        <v>12945.5</v>
      </c>
      <c r="H222" s="31"/>
      <c r="I222" s="31"/>
    </row>
    <row r="223" spans="1:9" ht="27.75">
      <c r="A223" s="169" t="s">
        <v>258</v>
      </c>
      <c r="B223" s="107" t="s">
        <v>784</v>
      </c>
      <c r="C223" s="107" t="s">
        <v>774</v>
      </c>
      <c r="D223" s="107" t="s">
        <v>779</v>
      </c>
      <c r="E223" s="203" t="s">
        <v>259</v>
      </c>
      <c r="F223" s="203"/>
      <c r="G223" s="38">
        <f>G224</f>
        <v>12945.5</v>
      </c>
      <c r="H223" s="31"/>
      <c r="I223" s="31"/>
    </row>
    <row r="224" spans="1:9" ht="27.75">
      <c r="A224" s="178" t="s">
        <v>260</v>
      </c>
      <c r="B224" s="107" t="s">
        <v>784</v>
      </c>
      <c r="C224" s="107" t="s">
        <v>774</v>
      </c>
      <c r="D224" s="107" t="s">
        <v>779</v>
      </c>
      <c r="E224" s="203" t="s">
        <v>261</v>
      </c>
      <c r="F224" s="203"/>
      <c r="G224" s="38">
        <f>G225</f>
        <v>12945.5</v>
      </c>
      <c r="H224" s="31"/>
      <c r="I224" s="31"/>
    </row>
    <row r="225" spans="1:9" ht="27.75">
      <c r="A225" s="205" t="s">
        <v>761</v>
      </c>
      <c r="B225" s="107" t="s">
        <v>784</v>
      </c>
      <c r="C225" s="153" t="s">
        <v>774</v>
      </c>
      <c r="D225" s="153" t="s">
        <v>779</v>
      </c>
      <c r="E225" s="206" t="s">
        <v>262</v>
      </c>
      <c r="F225" s="206"/>
      <c r="G225" s="38">
        <f>G226</f>
        <v>12945.5</v>
      </c>
      <c r="H225" s="31"/>
      <c r="I225" s="31"/>
    </row>
    <row r="226" spans="1:9" ht="27.75">
      <c r="A226" s="232" t="s">
        <v>575</v>
      </c>
      <c r="B226" s="107" t="s">
        <v>784</v>
      </c>
      <c r="C226" s="107" t="s">
        <v>774</v>
      </c>
      <c r="D226" s="107" t="s">
        <v>779</v>
      </c>
      <c r="E226" s="203" t="s">
        <v>262</v>
      </c>
      <c r="F226" s="203" t="s">
        <v>763</v>
      </c>
      <c r="G226" s="38">
        <v>12945.5</v>
      </c>
      <c r="H226" s="31"/>
      <c r="I226" s="31"/>
    </row>
    <row r="227" spans="1:9" ht="15">
      <c r="A227" s="429" t="s">
        <v>759</v>
      </c>
      <c r="B227" s="110" t="s">
        <v>784</v>
      </c>
      <c r="C227" s="110" t="s">
        <v>774</v>
      </c>
      <c r="D227" s="110" t="s">
        <v>760</v>
      </c>
      <c r="E227" s="201"/>
      <c r="F227" s="201"/>
      <c r="G227" s="39">
        <f>G228+G233</f>
        <v>5</v>
      </c>
      <c r="H227" s="30">
        <f aca="true" t="shared" si="17" ref="H227:I231">H228</f>
        <v>150</v>
      </c>
      <c r="I227" s="30">
        <f t="shared" si="17"/>
        <v>170</v>
      </c>
    </row>
    <row r="228" spans="1:9" ht="42.75" hidden="1">
      <c r="A228" s="148" t="s">
        <v>256</v>
      </c>
      <c r="B228" s="107" t="s">
        <v>784</v>
      </c>
      <c r="C228" s="147" t="s">
        <v>774</v>
      </c>
      <c r="D228" s="147" t="s">
        <v>760</v>
      </c>
      <c r="E228" s="202" t="s">
        <v>257</v>
      </c>
      <c r="F228" s="203"/>
      <c r="G228" s="37">
        <f>G229</f>
        <v>0</v>
      </c>
      <c r="H228" s="27">
        <f t="shared" si="17"/>
        <v>150</v>
      </c>
      <c r="I228" s="27">
        <f t="shared" si="17"/>
        <v>170</v>
      </c>
    </row>
    <row r="229" spans="1:9" ht="27.75" hidden="1">
      <c r="A229" s="169" t="s">
        <v>258</v>
      </c>
      <c r="B229" s="107" t="s">
        <v>784</v>
      </c>
      <c r="C229" s="107" t="s">
        <v>774</v>
      </c>
      <c r="D229" s="107" t="s">
        <v>760</v>
      </c>
      <c r="E229" s="203" t="s">
        <v>259</v>
      </c>
      <c r="F229" s="203"/>
      <c r="G229" s="37">
        <f>G231</f>
        <v>0</v>
      </c>
      <c r="H229" s="27">
        <f>H231</f>
        <v>150</v>
      </c>
      <c r="I229" s="27">
        <f>I231</f>
        <v>170</v>
      </c>
    </row>
    <row r="230" spans="1:9" ht="27.75" hidden="1">
      <c r="A230" s="178" t="s">
        <v>260</v>
      </c>
      <c r="B230" s="107" t="s">
        <v>784</v>
      </c>
      <c r="C230" s="107" t="s">
        <v>774</v>
      </c>
      <c r="D230" s="107" t="s">
        <v>760</v>
      </c>
      <c r="E230" s="203" t="s">
        <v>261</v>
      </c>
      <c r="F230" s="203"/>
      <c r="G230" s="37">
        <f>G232</f>
        <v>0</v>
      </c>
      <c r="H230" s="27"/>
      <c r="I230" s="27"/>
    </row>
    <row r="231" spans="1:9" ht="27.75" customHeight="1" hidden="1">
      <c r="A231" s="107" t="s">
        <v>493</v>
      </c>
      <c r="B231" s="107" t="s">
        <v>784</v>
      </c>
      <c r="C231" s="107" t="s">
        <v>774</v>
      </c>
      <c r="D231" s="107" t="s">
        <v>760</v>
      </c>
      <c r="E231" s="203" t="s">
        <v>263</v>
      </c>
      <c r="F231" s="203"/>
      <c r="G231" s="38">
        <f>G232</f>
        <v>0</v>
      </c>
      <c r="H231" s="56">
        <f t="shared" si="17"/>
        <v>150</v>
      </c>
      <c r="I231" s="56">
        <f t="shared" si="17"/>
        <v>170</v>
      </c>
    </row>
    <row r="232" spans="1:9" ht="27.75" hidden="1">
      <c r="A232" s="232" t="s">
        <v>575</v>
      </c>
      <c r="B232" s="107" t="s">
        <v>784</v>
      </c>
      <c r="C232" s="107" t="s">
        <v>774</v>
      </c>
      <c r="D232" s="107" t="s">
        <v>760</v>
      </c>
      <c r="E232" s="203" t="s">
        <v>263</v>
      </c>
      <c r="F232" s="203" t="s">
        <v>763</v>
      </c>
      <c r="G232" s="38"/>
      <c r="H232" s="31">
        <v>150</v>
      </c>
      <c r="I232" s="31">
        <v>170</v>
      </c>
    </row>
    <row r="233" spans="1:9" ht="28.5">
      <c r="A233" s="148" t="s">
        <v>647</v>
      </c>
      <c r="B233" s="147" t="s">
        <v>784</v>
      </c>
      <c r="C233" s="147" t="s">
        <v>774</v>
      </c>
      <c r="D233" s="147" t="s">
        <v>760</v>
      </c>
      <c r="E233" s="147" t="s">
        <v>648</v>
      </c>
      <c r="F233" s="147"/>
      <c r="G233" s="52">
        <f>G234</f>
        <v>5</v>
      </c>
      <c r="H233" s="31"/>
      <c r="I233" s="31"/>
    </row>
    <row r="234" spans="1:9" ht="27.75">
      <c r="A234" s="169" t="s">
        <v>652</v>
      </c>
      <c r="B234" s="147" t="s">
        <v>784</v>
      </c>
      <c r="C234" s="147" t="s">
        <v>774</v>
      </c>
      <c r="D234" s="147" t="s">
        <v>760</v>
      </c>
      <c r="E234" s="107" t="s">
        <v>651</v>
      </c>
      <c r="F234" s="154"/>
      <c r="G234" s="52">
        <f>G236</f>
        <v>5</v>
      </c>
      <c r="H234" s="31"/>
      <c r="I234" s="31"/>
    </row>
    <row r="235" spans="1:9" ht="15" hidden="1">
      <c r="A235" s="197"/>
      <c r="B235" s="107" t="s">
        <v>784</v>
      </c>
      <c r="C235" s="107" t="s">
        <v>774</v>
      </c>
      <c r="D235" s="107" t="s">
        <v>760</v>
      </c>
      <c r="E235" s="147"/>
      <c r="F235" s="107"/>
      <c r="G235" s="37"/>
      <c r="H235" s="31"/>
      <c r="I235" s="31"/>
    </row>
    <row r="236" spans="1:9" ht="41.25">
      <c r="A236" s="430" t="s">
        <v>653</v>
      </c>
      <c r="B236" s="147" t="s">
        <v>784</v>
      </c>
      <c r="C236" s="147" t="s">
        <v>774</v>
      </c>
      <c r="D236" s="147" t="s">
        <v>760</v>
      </c>
      <c r="E236" s="107" t="s">
        <v>654</v>
      </c>
      <c r="F236" s="107"/>
      <c r="G236" s="37">
        <f>G237</f>
        <v>5</v>
      </c>
      <c r="H236" s="31"/>
      <c r="I236" s="31"/>
    </row>
    <row r="237" spans="1:9" ht="27">
      <c r="A237" s="107" t="s">
        <v>881</v>
      </c>
      <c r="B237" s="107" t="s">
        <v>784</v>
      </c>
      <c r="C237" s="153" t="s">
        <v>774</v>
      </c>
      <c r="D237" s="153" t="s">
        <v>760</v>
      </c>
      <c r="E237" s="107" t="s">
        <v>655</v>
      </c>
      <c r="F237" s="107"/>
      <c r="G237" s="37">
        <f>G238</f>
        <v>5</v>
      </c>
      <c r="H237" s="31"/>
      <c r="I237" s="31"/>
    </row>
    <row r="238" spans="1:9" ht="15">
      <c r="A238" s="232" t="s">
        <v>161</v>
      </c>
      <c r="B238" s="107" t="s">
        <v>784</v>
      </c>
      <c r="C238" s="107" t="s">
        <v>774</v>
      </c>
      <c r="D238" s="107" t="s">
        <v>760</v>
      </c>
      <c r="E238" s="107" t="s">
        <v>655</v>
      </c>
      <c r="F238" s="107" t="s">
        <v>162</v>
      </c>
      <c r="G238" s="38">
        <v>5</v>
      </c>
      <c r="H238" s="31"/>
      <c r="I238" s="31"/>
    </row>
    <row r="239" spans="1:9" ht="15">
      <c r="A239" s="110" t="s">
        <v>864</v>
      </c>
      <c r="B239" s="110" t="s">
        <v>784</v>
      </c>
      <c r="C239" s="110" t="s">
        <v>309</v>
      </c>
      <c r="D239" s="110"/>
      <c r="E239" s="201"/>
      <c r="F239" s="201"/>
      <c r="G239" s="39">
        <f>G240+G247</f>
        <v>5.15</v>
      </c>
      <c r="H239" s="30" t="e">
        <f aca="true" t="shared" si="18" ref="G239:I241">H240</f>
        <v>#REF!</v>
      </c>
      <c r="I239" s="30" t="e">
        <f t="shared" si="18"/>
        <v>#REF!</v>
      </c>
    </row>
    <row r="240" spans="1:9" ht="15">
      <c r="A240" s="110" t="s">
        <v>220</v>
      </c>
      <c r="B240" s="110" t="s">
        <v>784</v>
      </c>
      <c r="C240" s="110" t="s">
        <v>309</v>
      </c>
      <c r="D240" s="110" t="s">
        <v>953</v>
      </c>
      <c r="E240" s="201"/>
      <c r="F240" s="202"/>
      <c r="G240" s="52">
        <f t="shared" si="18"/>
        <v>5.15</v>
      </c>
      <c r="H240" s="28" t="e">
        <f t="shared" si="18"/>
        <v>#REF!</v>
      </c>
      <c r="I240" s="28" t="e">
        <f t="shared" si="18"/>
        <v>#REF!</v>
      </c>
    </row>
    <row r="241" spans="1:9" ht="21" customHeight="1">
      <c r="A241" s="162" t="s">
        <v>882</v>
      </c>
      <c r="B241" s="110" t="s">
        <v>784</v>
      </c>
      <c r="C241" s="110" t="s">
        <v>309</v>
      </c>
      <c r="D241" s="110" t="s">
        <v>953</v>
      </c>
      <c r="E241" s="110" t="s">
        <v>991</v>
      </c>
      <c r="F241" s="202"/>
      <c r="G241" s="37">
        <f>G242</f>
        <v>5.15</v>
      </c>
      <c r="H241" s="27" t="e">
        <f t="shared" si="18"/>
        <v>#REF!</v>
      </c>
      <c r="I241" s="27" t="e">
        <f t="shared" si="18"/>
        <v>#REF!</v>
      </c>
    </row>
    <row r="242" spans="1:9" ht="18.75" customHeight="1">
      <c r="A242" s="148" t="s">
        <v>173</v>
      </c>
      <c r="B242" s="107" t="s">
        <v>784</v>
      </c>
      <c r="C242" s="107" t="s">
        <v>309</v>
      </c>
      <c r="D242" s="107" t="s">
        <v>953</v>
      </c>
      <c r="E242" s="147" t="s">
        <v>992</v>
      </c>
      <c r="F242" s="203"/>
      <c r="G242" s="37">
        <f>G243</f>
        <v>5.15</v>
      </c>
      <c r="H242" s="27" t="e">
        <f>#REF!+H244</f>
        <v>#REF!</v>
      </c>
      <c r="I242" s="27" t="e">
        <f>#REF!+I244</f>
        <v>#REF!</v>
      </c>
    </row>
    <row r="243" spans="1:9" ht="27.75">
      <c r="A243" s="219" t="s">
        <v>123</v>
      </c>
      <c r="B243" s="107" t="s">
        <v>784</v>
      </c>
      <c r="C243" s="107" t="s">
        <v>309</v>
      </c>
      <c r="D243" s="107" t="s">
        <v>953</v>
      </c>
      <c r="E243" s="107" t="s">
        <v>124</v>
      </c>
      <c r="F243" s="203"/>
      <c r="G243" s="37">
        <f>G244</f>
        <v>5.15</v>
      </c>
      <c r="H243" s="27">
        <v>404</v>
      </c>
      <c r="I243" s="27">
        <v>412</v>
      </c>
    </row>
    <row r="244" spans="1:9" ht="27.75">
      <c r="A244" s="232" t="s">
        <v>575</v>
      </c>
      <c r="B244" s="107" t="s">
        <v>784</v>
      </c>
      <c r="C244" s="107" t="s">
        <v>309</v>
      </c>
      <c r="D244" s="107" t="s">
        <v>953</v>
      </c>
      <c r="E244" s="107" t="s">
        <v>124</v>
      </c>
      <c r="F244" s="203" t="s">
        <v>763</v>
      </c>
      <c r="G244" s="37">
        <v>5.15</v>
      </c>
      <c r="H244" s="27" t="e">
        <f>#REF!+#REF!</f>
        <v>#REF!</v>
      </c>
      <c r="I244" s="27" t="e">
        <f>#REF!+#REF!</f>
        <v>#REF!</v>
      </c>
    </row>
    <row r="245" spans="1:9" ht="15" hidden="1">
      <c r="A245" s="107"/>
      <c r="B245" s="107"/>
      <c r="C245" s="107"/>
      <c r="D245" s="107"/>
      <c r="E245" s="203"/>
      <c r="F245" s="203"/>
      <c r="G245" s="37"/>
      <c r="H245" s="27"/>
      <c r="I245" s="27"/>
    </row>
    <row r="246" spans="1:9" ht="22.5" customHeight="1" hidden="1">
      <c r="A246" s="110" t="s">
        <v>864</v>
      </c>
      <c r="B246" s="110" t="s">
        <v>784</v>
      </c>
      <c r="C246" s="110" t="s">
        <v>309</v>
      </c>
      <c r="D246" s="107"/>
      <c r="E246" s="107"/>
      <c r="F246" s="107"/>
      <c r="G246" s="37"/>
      <c r="H246" s="27"/>
      <c r="I246" s="27"/>
    </row>
    <row r="247" spans="1:9" ht="15" hidden="1">
      <c r="A247" s="110" t="s">
        <v>1059</v>
      </c>
      <c r="B247" s="110" t="s">
        <v>784</v>
      </c>
      <c r="C247" s="110" t="s">
        <v>309</v>
      </c>
      <c r="D247" s="110" t="s">
        <v>954</v>
      </c>
      <c r="E247" s="107"/>
      <c r="F247" s="107"/>
      <c r="G247" s="37">
        <f>G248</f>
        <v>0</v>
      </c>
      <c r="H247" s="27"/>
      <c r="I247" s="27"/>
    </row>
    <row r="248" spans="1:9" ht="42.75" hidden="1">
      <c r="A248" s="148" t="s">
        <v>1060</v>
      </c>
      <c r="B248" s="147" t="s">
        <v>784</v>
      </c>
      <c r="C248" s="147" t="s">
        <v>309</v>
      </c>
      <c r="D248" s="147" t="s">
        <v>954</v>
      </c>
      <c r="E248" s="147" t="s">
        <v>922</v>
      </c>
      <c r="F248" s="147"/>
      <c r="G248" s="52">
        <f>G249</f>
        <v>0</v>
      </c>
      <c r="H248" s="27"/>
      <c r="I248" s="27"/>
    </row>
    <row r="249" spans="1:10" ht="41.25" hidden="1">
      <c r="A249" s="169" t="s">
        <v>1061</v>
      </c>
      <c r="B249" s="107" t="s">
        <v>784</v>
      </c>
      <c r="C249" s="107" t="s">
        <v>309</v>
      </c>
      <c r="D249" s="107" t="s">
        <v>954</v>
      </c>
      <c r="E249" s="107" t="s">
        <v>923</v>
      </c>
      <c r="F249" s="107"/>
      <c r="G249" s="37">
        <f>G250+G252+G254</f>
        <v>0</v>
      </c>
      <c r="H249" s="27"/>
      <c r="I249" s="27"/>
      <c r="J249" t="s">
        <v>1032</v>
      </c>
    </row>
    <row r="250" spans="1:9" ht="27.75" hidden="1">
      <c r="A250" s="169" t="s">
        <v>317</v>
      </c>
      <c r="B250" s="107" t="s">
        <v>784</v>
      </c>
      <c r="C250" s="107" t="s">
        <v>309</v>
      </c>
      <c r="D250" s="107" t="s">
        <v>954</v>
      </c>
      <c r="E250" s="107" t="s">
        <v>924</v>
      </c>
      <c r="F250" s="107"/>
      <c r="G250" s="37">
        <f>G251</f>
        <v>0</v>
      </c>
      <c r="H250" s="27"/>
      <c r="I250" s="27"/>
    </row>
    <row r="251" spans="1:9" ht="15" hidden="1">
      <c r="A251" s="107" t="s">
        <v>929</v>
      </c>
      <c r="B251" s="107" t="s">
        <v>784</v>
      </c>
      <c r="C251" s="107" t="s">
        <v>309</v>
      </c>
      <c r="D251" s="107" t="s">
        <v>954</v>
      </c>
      <c r="E251" s="107" t="s">
        <v>924</v>
      </c>
      <c r="F251" s="107" t="s">
        <v>757</v>
      </c>
      <c r="G251" s="37"/>
      <c r="H251" s="27"/>
      <c r="I251" s="27"/>
    </row>
    <row r="252" spans="1:9" ht="15" hidden="1">
      <c r="A252" s="169" t="s">
        <v>927</v>
      </c>
      <c r="B252" s="107" t="s">
        <v>784</v>
      </c>
      <c r="C252" s="107" t="s">
        <v>309</v>
      </c>
      <c r="D252" s="107" t="s">
        <v>954</v>
      </c>
      <c r="E252" s="107" t="s">
        <v>925</v>
      </c>
      <c r="F252" s="107"/>
      <c r="G252" s="37">
        <f>G253</f>
        <v>0</v>
      </c>
      <c r="H252" s="27"/>
      <c r="I252" s="27"/>
    </row>
    <row r="253" spans="1:9" ht="15" hidden="1">
      <c r="A253" s="107" t="s">
        <v>940</v>
      </c>
      <c r="B253" s="107" t="s">
        <v>784</v>
      </c>
      <c r="C253" s="107" t="s">
        <v>309</v>
      </c>
      <c r="D253" s="107" t="s">
        <v>954</v>
      </c>
      <c r="E253" s="107" t="s">
        <v>925</v>
      </c>
      <c r="F253" s="107" t="s">
        <v>763</v>
      </c>
      <c r="G253" s="37"/>
      <c r="H253" s="27"/>
      <c r="I253" s="27"/>
    </row>
    <row r="254" spans="1:9" ht="41.25" hidden="1">
      <c r="A254" s="169" t="s">
        <v>318</v>
      </c>
      <c r="B254" s="107" t="s">
        <v>784</v>
      </c>
      <c r="C254" s="107" t="s">
        <v>309</v>
      </c>
      <c r="D254" s="107" t="s">
        <v>954</v>
      </c>
      <c r="E254" s="107" t="s">
        <v>926</v>
      </c>
      <c r="F254" s="107"/>
      <c r="G254" s="37">
        <f>G255</f>
        <v>0</v>
      </c>
      <c r="H254" s="27"/>
      <c r="I254" s="27"/>
    </row>
    <row r="255" spans="1:9" ht="15" hidden="1">
      <c r="A255" s="107" t="s">
        <v>929</v>
      </c>
      <c r="B255" s="107" t="s">
        <v>784</v>
      </c>
      <c r="C255" s="107" t="s">
        <v>309</v>
      </c>
      <c r="D255" s="107" t="s">
        <v>954</v>
      </c>
      <c r="E255" s="107" t="s">
        <v>926</v>
      </c>
      <c r="F255" s="107" t="s">
        <v>757</v>
      </c>
      <c r="G255" s="37"/>
      <c r="H255" s="27"/>
      <c r="I255" s="27"/>
    </row>
    <row r="256" spans="1:9" ht="15">
      <c r="A256" s="110" t="s">
        <v>151</v>
      </c>
      <c r="B256" s="110" t="s">
        <v>784</v>
      </c>
      <c r="C256" s="110" t="s">
        <v>777</v>
      </c>
      <c r="D256" s="110"/>
      <c r="E256" s="107"/>
      <c r="F256" s="107"/>
      <c r="G256" s="40">
        <f>G257+G269</f>
        <v>607.11</v>
      </c>
      <c r="H256" s="34">
        <f>H257+H269</f>
        <v>810</v>
      </c>
      <c r="I256" s="34">
        <f>I257+I269</f>
        <v>850</v>
      </c>
    </row>
    <row r="257" spans="1:9" ht="15" hidden="1">
      <c r="A257" s="110" t="s">
        <v>152</v>
      </c>
      <c r="B257" s="110" t="s">
        <v>784</v>
      </c>
      <c r="C257" s="147" t="s">
        <v>777</v>
      </c>
      <c r="D257" s="147" t="s">
        <v>953</v>
      </c>
      <c r="E257" s="147"/>
      <c r="F257" s="147"/>
      <c r="G257" s="41">
        <f>G259</f>
        <v>0</v>
      </c>
      <c r="H257" s="54">
        <f>H259</f>
        <v>0</v>
      </c>
      <c r="I257" s="54">
        <f>I259</f>
        <v>0</v>
      </c>
    </row>
    <row r="258" spans="1:9" ht="27.75" customHeight="1" hidden="1">
      <c r="A258" s="162" t="s">
        <v>1098</v>
      </c>
      <c r="B258" s="110" t="s">
        <v>784</v>
      </c>
      <c r="C258" s="110" t="s">
        <v>777</v>
      </c>
      <c r="D258" s="110" t="s">
        <v>953</v>
      </c>
      <c r="E258" s="110" t="s">
        <v>143</v>
      </c>
      <c r="F258" s="110"/>
      <c r="G258" s="40">
        <f>G259</f>
        <v>0</v>
      </c>
      <c r="H258" s="34">
        <f>H259</f>
        <v>0</v>
      </c>
      <c r="I258" s="34">
        <f>I259</f>
        <v>0</v>
      </c>
    </row>
    <row r="259" spans="1:9" ht="49.5" customHeight="1" hidden="1">
      <c r="A259" s="148" t="s">
        <v>181</v>
      </c>
      <c r="B259" s="110" t="s">
        <v>784</v>
      </c>
      <c r="C259" s="110" t="s">
        <v>777</v>
      </c>
      <c r="D259" s="110" t="s">
        <v>953</v>
      </c>
      <c r="E259" s="147" t="s">
        <v>182</v>
      </c>
      <c r="F259" s="147"/>
      <c r="G259" s="52">
        <f>G262+G265+G267+G260</f>
        <v>0</v>
      </c>
      <c r="H259" s="28">
        <f>H262</f>
        <v>0</v>
      </c>
      <c r="I259" s="28">
        <f>I262</f>
        <v>0</v>
      </c>
    </row>
    <row r="260" spans="1:9" ht="33" customHeight="1" hidden="1">
      <c r="A260" s="187" t="s">
        <v>414</v>
      </c>
      <c r="B260" s="107" t="s">
        <v>784</v>
      </c>
      <c r="C260" s="153" t="s">
        <v>777</v>
      </c>
      <c r="D260" s="153" t="s">
        <v>953</v>
      </c>
      <c r="E260" s="153" t="s">
        <v>415</v>
      </c>
      <c r="F260" s="153"/>
      <c r="G260" s="53">
        <f>G261</f>
        <v>0</v>
      </c>
      <c r="H260" s="28"/>
      <c r="I260" s="28"/>
    </row>
    <row r="261" spans="1:9" ht="18" customHeight="1" hidden="1">
      <c r="A261" s="169" t="s">
        <v>929</v>
      </c>
      <c r="B261" s="107" t="s">
        <v>784</v>
      </c>
      <c r="C261" s="107" t="s">
        <v>777</v>
      </c>
      <c r="D261" s="107" t="s">
        <v>953</v>
      </c>
      <c r="E261" s="107" t="s">
        <v>415</v>
      </c>
      <c r="F261" s="107" t="s">
        <v>757</v>
      </c>
      <c r="G261" s="37"/>
      <c r="H261" s="28"/>
      <c r="I261" s="28"/>
    </row>
    <row r="262" spans="1:9" ht="54.75" hidden="1">
      <c r="A262" s="208" t="s">
        <v>823</v>
      </c>
      <c r="B262" s="107" t="s">
        <v>784</v>
      </c>
      <c r="C262" s="107" t="s">
        <v>777</v>
      </c>
      <c r="D262" s="107" t="s">
        <v>953</v>
      </c>
      <c r="E262" s="107" t="s">
        <v>824</v>
      </c>
      <c r="F262" s="107"/>
      <c r="G262" s="37">
        <f>G264+G263</f>
        <v>0</v>
      </c>
      <c r="H262" s="27">
        <f>H264+H263</f>
        <v>0</v>
      </c>
      <c r="I262" s="27">
        <f>I264+I263</f>
        <v>0</v>
      </c>
    </row>
    <row r="263" spans="1:9" ht="1.5" customHeight="1" hidden="1">
      <c r="A263" s="107" t="s">
        <v>940</v>
      </c>
      <c r="B263" s="107" t="s">
        <v>784</v>
      </c>
      <c r="C263" s="107" t="s">
        <v>777</v>
      </c>
      <c r="D263" s="107" t="s">
        <v>953</v>
      </c>
      <c r="E263" s="107" t="s">
        <v>824</v>
      </c>
      <c r="F263" s="107" t="s">
        <v>763</v>
      </c>
      <c r="G263" s="37"/>
      <c r="H263" s="27"/>
      <c r="I263" s="27"/>
    </row>
    <row r="264" spans="1:9" ht="15" hidden="1">
      <c r="A264" s="107" t="s">
        <v>940</v>
      </c>
      <c r="B264" s="107" t="s">
        <v>784</v>
      </c>
      <c r="C264" s="107" t="s">
        <v>777</v>
      </c>
      <c r="D264" s="107" t="s">
        <v>953</v>
      </c>
      <c r="E264" s="107" t="s">
        <v>824</v>
      </c>
      <c r="F264" s="107" t="s">
        <v>763</v>
      </c>
      <c r="G264" s="38"/>
      <c r="H264" s="31"/>
      <c r="I264" s="31"/>
    </row>
    <row r="265" spans="1:9" ht="27" hidden="1">
      <c r="A265" s="107" t="s">
        <v>1064</v>
      </c>
      <c r="B265" s="107" t="s">
        <v>784</v>
      </c>
      <c r="C265" s="107" t="s">
        <v>777</v>
      </c>
      <c r="D265" s="107" t="s">
        <v>953</v>
      </c>
      <c r="E265" s="107" t="s">
        <v>183</v>
      </c>
      <c r="F265" s="107"/>
      <c r="G265" s="38">
        <f>G266</f>
        <v>0</v>
      </c>
      <c r="H265" s="31"/>
      <c r="I265" s="31"/>
    </row>
    <row r="266" spans="1:9" ht="15" hidden="1">
      <c r="A266" s="107" t="s">
        <v>929</v>
      </c>
      <c r="B266" s="107" t="s">
        <v>784</v>
      </c>
      <c r="C266" s="107" t="s">
        <v>777</v>
      </c>
      <c r="D266" s="107" t="s">
        <v>953</v>
      </c>
      <c r="E266" s="107" t="s">
        <v>183</v>
      </c>
      <c r="F266" s="107" t="s">
        <v>757</v>
      </c>
      <c r="G266" s="38"/>
      <c r="H266" s="31"/>
      <c r="I266" s="31"/>
    </row>
    <row r="267" spans="1:9" ht="27" hidden="1">
      <c r="A267" s="153" t="s">
        <v>8</v>
      </c>
      <c r="B267" s="107" t="s">
        <v>784</v>
      </c>
      <c r="C267" s="107" t="s">
        <v>777</v>
      </c>
      <c r="D267" s="107" t="s">
        <v>953</v>
      </c>
      <c r="E267" s="153" t="s">
        <v>471</v>
      </c>
      <c r="F267" s="107"/>
      <c r="G267" s="38">
        <f>G268</f>
        <v>0</v>
      </c>
      <c r="H267" s="31"/>
      <c r="I267" s="31"/>
    </row>
    <row r="268" spans="1:9" ht="15" hidden="1">
      <c r="A268" s="107" t="s">
        <v>929</v>
      </c>
      <c r="B268" s="107" t="s">
        <v>784</v>
      </c>
      <c r="C268" s="107" t="s">
        <v>777</v>
      </c>
      <c r="D268" s="107" t="s">
        <v>953</v>
      </c>
      <c r="E268" s="153" t="s">
        <v>471</v>
      </c>
      <c r="F268" s="107" t="s">
        <v>757</v>
      </c>
      <c r="G268" s="38"/>
      <c r="H268" s="31"/>
      <c r="I268" s="31"/>
    </row>
    <row r="269" spans="1:9" ht="15">
      <c r="A269" s="110" t="s">
        <v>154</v>
      </c>
      <c r="B269" s="110" t="s">
        <v>784</v>
      </c>
      <c r="C269" s="110" t="s">
        <v>777</v>
      </c>
      <c r="D269" s="110" t="s">
        <v>777</v>
      </c>
      <c r="E269" s="110"/>
      <c r="F269" s="110"/>
      <c r="G269" s="39">
        <f>G270</f>
        <v>607.11</v>
      </c>
      <c r="H269" s="30">
        <f aca="true" t="shared" si="19" ref="G269:I270">H270</f>
        <v>810</v>
      </c>
      <c r="I269" s="30">
        <f t="shared" si="19"/>
        <v>850</v>
      </c>
    </row>
    <row r="270" spans="1:9" ht="54.75">
      <c r="A270" s="209" t="s">
        <v>478</v>
      </c>
      <c r="B270" s="107" t="s">
        <v>784</v>
      </c>
      <c r="C270" s="107" t="s">
        <v>491</v>
      </c>
      <c r="D270" s="107" t="s">
        <v>777</v>
      </c>
      <c r="E270" s="107" t="s">
        <v>479</v>
      </c>
      <c r="F270" s="107"/>
      <c r="G270" s="52">
        <f t="shared" si="19"/>
        <v>607.11</v>
      </c>
      <c r="H270" s="28">
        <f t="shared" si="19"/>
        <v>810</v>
      </c>
      <c r="I270" s="28">
        <f t="shared" si="19"/>
        <v>850</v>
      </c>
    </row>
    <row r="271" spans="1:9" ht="15.75" customHeight="1">
      <c r="A271" s="197" t="s">
        <v>979</v>
      </c>
      <c r="B271" s="107" t="s">
        <v>784</v>
      </c>
      <c r="C271" s="107" t="s">
        <v>777</v>
      </c>
      <c r="D271" s="107" t="s">
        <v>777</v>
      </c>
      <c r="E271" s="107" t="s">
        <v>486</v>
      </c>
      <c r="F271" s="107"/>
      <c r="G271" s="38">
        <f>G272</f>
        <v>607.11</v>
      </c>
      <c r="H271" s="38">
        <f>H277</f>
        <v>810</v>
      </c>
      <c r="I271" s="38">
        <f>I277</f>
        <v>850</v>
      </c>
    </row>
    <row r="272" spans="1:9" ht="27.75">
      <c r="A272" s="224" t="s">
        <v>981</v>
      </c>
      <c r="B272" s="107" t="s">
        <v>784</v>
      </c>
      <c r="C272" s="107" t="s">
        <v>777</v>
      </c>
      <c r="D272" s="107" t="s">
        <v>777</v>
      </c>
      <c r="E272" s="107" t="s">
        <v>488</v>
      </c>
      <c r="F272" s="107"/>
      <c r="G272" s="38">
        <f>G273+G275</f>
        <v>607.11</v>
      </c>
      <c r="H272" s="38"/>
      <c r="I272" s="38"/>
    </row>
    <row r="273" spans="1:9" ht="15" hidden="1">
      <c r="A273" s="197" t="s">
        <v>323</v>
      </c>
      <c r="B273" s="107" t="s">
        <v>784</v>
      </c>
      <c r="C273" s="107" t="s">
        <v>777</v>
      </c>
      <c r="D273" s="107" t="s">
        <v>777</v>
      </c>
      <c r="E273" s="107" t="s">
        <v>983</v>
      </c>
      <c r="F273" s="107"/>
      <c r="G273" s="38">
        <f>G274</f>
        <v>0</v>
      </c>
      <c r="H273" s="38"/>
      <c r="I273" s="38"/>
    </row>
    <row r="274" spans="1:9" ht="15" hidden="1">
      <c r="A274" s="159" t="s">
        <v>298</v>
      </c>
      <c r="B274" s="107" t="s">
        <v>784</v>
      </c>
      <c r="C274" s="107" t="s">
        <v>777</v>
      </c>
      <c r="D274" s="107" t="s">
        <v>777</v>
      </c>
      <c r="E274" s="107" t="s">
        <v>983</v>
      </c>
      <c r="F274" s="107" t="s">
        <v>160</v>
      </c>
      <c r="G274" s="38"/>
      <c r="H274" s="38"/>
      <c r="I274" s="38"/>
    </row>
    <row r="275" spans="1:9" ht="15">
      <c r="A275" s="197" t="s">
        <v>323</v>
      </c>
      <c r="B275" s="107" t="s">
        <v>784</v>
      </c>
      <c r="C275" s="107" t="s">
        <v>777</v>
      </c>
      <c r="D275" s="107" t="s">
        <v>777</v>
      </c>
      <c r="E275" s="107" t="s">
        <v>1024</v>
      </c>
      <c r="F275" s="107"/>
      <c r="G275" s="38">
        <f>G276</f>
        <v>607.11</v>
      </c>
      <c r="H275" s="38"/>
      <c r="I275" s="38"/>
    </row>
    <row r="276" spans="1:9" ht="15">
      <c r="A276" s="159" t="s">
        <v>298</v>
      </c>
      <c r="B276" s="107" t="s">
        <v>784</v>
      </c>
      <c r="C276" s="107" t="s">
        <v>777</v>
      </c>
      <c r="D276" s="107" t="s">
        <v>777</v>
      </c>
      <c r="E276" s="107" t="s">
        <v>1024</v>
      </c>
      <c r="F276" s="107" t="s">
        <v>160</v>
      </c>
      <c r="G276" s="38">
        <v>607.11</v>
      </c>
      <c r="H276" s="38"/>
      <c r="I276" s="38"/>
    </row>
    <row r="277" spans="1:9" ht="27" hidden="1">
      <c r="A277" s="107" t="s">
        <v>1054</v>
      </c>
      <c r="B277" s="107" t="s">
        <v>784</v>
      </c>
      <c r="C277" s="107" t="s">
        <v>777</v>
      </c>
      <c r="D277" s="107" t="s">
        <v>777</v>
      </c>
      <c r="E277" s="107" t="s">
        <v>826</v>
      </c>
      <c r="F277" s="107"/>
      <c r="G277" s="38">
        <f>G278+G279</f>
        <v>0</v>
      </c>
      <c r="H277" s="38">
        <f>H278+H279</f>
        <v>810</v>
      </c>
      <c r="I277" s="38">
        <f>I278+I279</f>
        <v>850</v>
      </c>
    </row>
    <row r="278" spans="1:9" ht="0.75" customHeight="1" hidden="1">
      <c r="A278" s="107" t="s">
        <v>940</v>
      </c>
      <c r="B278" s="107" t="s">
        <v>784</v>
      </c>
      <c r="C278" s="107" t="s">
        <v>777</v>
      </c>
      <c r="D278" s="107" t="s">
        <v>777</v>
      </c>
      <c r="E278" s="107" t="s">
        <v>826</v>
      </c>
      <c r="F278" s="107" t="s">
        <v>763</v>
      </c>
      <c r="G278" s="38">
        <v>0</v>
      </c>
      <c r="H278" s="38">
        <v>400</v>
      </c>
      <c r="I278" s="38">
        <v>420</v>
      </c>
    </row>
    <row r="279" spans="1:9" ht="15" hidden="1">
      <c r="A279" s="159" t="s">
        <v>298</v>
      </c>
      <c r="B279" s="107" t="s">
        <v>784</v>
      </c>
      <c r="C279" s="107" t="s">
        <v>777</v>
      </c>
      <c r="D279" s="107" t="s">
        <v>777</v>
      </c>
      <c r="E279" s="107" t="s">
        <v>826</v>
      </c>
      <c r="F279" s="107" t="s">
        <v>160</v>
      </c>
      <c r="G279" s="38"/>
      <c r="H279" s="38">
        <v>410</v>
      </c>
      <c r="I279" s="38">
        <v>430</v>
      </c>
    </row>
    <row r="280" spans="1:9" ht="15" hidden="1">
      <c r="A280" s="107" t="s">
        <v>161</v>
      </c>
      <c r="B280" s="107" t="s">
        <v>784</v>
      </c>
      <c r="C280" s="107" t="s">
        <v>777</v>
      </c>
      <c r="D280" s="107" t="s">
        <v>777</v>
      </c>
      <c r="E280" s="107" t="s">
        <v>470</v>
      </c>
      <c r="F280" s="107" t="s">
        <v>162</v>
      </c>
      <c r="G280" s="37"/>
      <c r="H280" s="28"/>
      <c r="I280" s="28"/>
    </row>
    <row r="281" spans="1:9" ht="15">
      <c r="A281" s="210" t="s">
        <v>785</v>
      </c>
      <c r="B281" s="110" t="s">
        <v>784</v>
      </c>
      <c r="C281" s="110">
        <v>10</v>
      </c>
      <c r="D281" s="110"/>
      <c r="E281" s="110"/>
      <c r="F281" s="110"/>
      <c r="G281" s="39">
        <f>G282+G288</f>
        <v>1155.787</v>
      </c>
      <c r="H281" s="30">
        <f>H282</f>
        <v>410</v>
      </c>
      <c r="I281" s="30">
        <f>I282</f>
        <v>420</v>
      </c>
    </row>
    <row r="282" spans="1:9" ht="20.25" customHeight="1">
      <c r="A282" s="110" t="s">
        <v>786</v>
      </c>
      <c r="B282" s="110" t="s">
        <v>784</v>
      </c>
      <c r="C282" s="110">
        <v>10</v>
      </c>
      <c r="D282" s="110" t="s">
        <v>953</v>
      </c>
      <c r="E282" s="110"/>
      <c r="F282" s="110"/>
      <c r="G282" s="39">
        <f aca="true" t="shared" si="20" ref="G282:I286">G283</f>
        <v>670</v>
      </c>
      <c r="H282" s="39">
        <f t="shared" si="20"/>
        <v>410</v>
      </c>
      <c r="I282" s="39">
        <f t="shared" si="20"/>
        <v>420</v>
      </c>
    </row>
    <row r="283" spans="1:9" ht="25.5" customHeight="1">
      <c r="A283" s="174" t="s">
        <v>766</v>
      </c>
      <c r="B283" s="110" t="s">
        <v>784</v>
      </c>
      <c r="C283" s="110" t="s">
        <v>159</v>
      </c>
      <c r="D283" s="110" t="s">
        <v>953</v>
      </c>
      <c r="E283" s="110" t="s">
        <v>356</v>
      </c>
      <c r="F283" s="110"/>
      <c r="G283" s="39">
        <f>G284</f>
        <v>670</v>
      </c>
      <c r="H283" s="39">
        <f t="shared" si="20"/>
        <v>410</v>
      </c>
      <c r="I283" s="39">
        <f t="shared" si="20"/>
        <v>420</v>
      </c>
    </row>
    <row r="284" spans="1:9" ht="27.75">
      <c r="A284" s="176" t="s">
        <v>741</v>
      </c>
      <c r="B284" s="110" t="s">
        <v>784</v>
      </c>
      <c r="C284" s="107" t="s">
        <v>159</v>
      </c>
      <c r="D284" s="107" t="s">
        <v>953</v>
      </c>
      <c r="E284" s="107" t="s">
        <v>361</v>
      </c>
      <c r="F284" s="107"/>
      <c r="G284" s="37">
        <f>G285</f>
        <v>670</v>
      </c>
      <c r="H284" s="37">
        <f>H286</f>
        <v>410</v>
      </c>
      <c r="I284" s="37">
        <f>I286</f>
        <v>420</v>
      </c>
    </row>
    <row r="285" spans="1:9" ht="14.25" customHeight="1">
      <c r="A285" s="224" t="s">
        <v>742</v>
      </c>
      <c r="B285" s="110" t="s">
        <v>784</v>
      </c>
      <c r="C285" s="107" t="s">
        <v>159</v>
      </c>
      <c r="D285" s="107" t="s">
        <v>953</v>
      </c>
      <c r="E285" s="107" t="s">
        <v>743</v>
      </c>
      <c r="F285" s="107"/>
      <c r="G285" s="37">
        <f>G286</f>
        <v>670</v>
      </c>
      <c r="H285" s="37"/>
      <c r="I285" s="37"/>
    </row>
    <row r="286" spans="1:9" ht="15">
      <c r="A286" s="211" t="s">
        <v>1051</v>
      </c>
      <c r="B286" s="107" t="s">
        <v>784</v>
      </c>
      <c r="C286" s="107">
        <v>10</v>
      </c>
      <c r="D286" s="107" t="s">
        <v>953</v>
      </c>
      <c r="E286" s="107" t="s">
        <v>744</v>
      </c>
      <c r="F286" s="107"/>
      <c r="G286" s="37">
        <f t="shared" si="20"/>
        <v>670</v>
      </c>
      <c r="H286" s="37">
        <f t="shared" si="20"/>
        <v>410</v>
      </c>
      <c r="I286" s="37">
        <f t="shared" si="20"/>
        <v>420</v>
      </c>
    </row>
    <row r="287" spans="1:9" ht="15">
      <c r="A287" s="193" t="s">
        <v>298</v>
      </c>
      <c r="B287" s="212" t="s">
        <v>784</v>
      </c>
      <c r="C287" s="212" t="s">
        <v>159</v>
      </c>
      <c r="D287" s="212" t="s">
        <v>953</v>
      </c>
      <c r="E287" s="107" t="s">
        <v>744</v>
      </c>
      <c r="F287" s="212" t="s">
        <v>160</v>
      </c>
      <c r="G287" s="37">
        <v>670</v>
      </c>
      <c r="H287" s="37">
        <v>410</v>
      </c>
      <c r="I287" s="37">
        <v>420</v>
      </c>
    </row>
    <row r="288" spans="1:9" ht="15">
      <c r="A288" s="210" t="s">
        <v>788</v>
      </c>
      <c r="B288" s="110" t="s">
        <v>784</v>
      </c>
      <c r="C288" s="110">
        <v>10</v>
      </c>
      <c r="D288" s="110" t="s">
        <v>773</v>
      </c>
      <c r="E288" s="107"/>
      <c r="F288" s="212"/>
      <c r="G288" s="37">
        <f>G289</f>
        <v>485.78700000000003</v>
      </c>
      <c r="H288" s="37"/>
      <c r="I288" s="37"/>
    </row>
    <row r="289" spans="1:9" ht="47.25" customHeight="1">
      <c r="A289" s="175" t="s">
        <v>557</v>
      </c>
      <c r="B289" s="213" t="s">
        <v>784</v>
      </c>
      <c r="C289" s="110" t="s">
        <v>159</v>
      </c>
      <c r="D289" s="110" t="s">
        <v>773</v>
      </c>
      <c r="E289" s="175" t="s">
        <v>558</v>
      </c>
      <c r="F289" s="147"/>
      <c r="G289" s="41">
        <f>G290</f>
        <v>485.78700000000003</v>
      </c>
      <c r="H289" s="37"/>
      <c r="I289" s="37"/>
    </row>
    <row r="290" spans="1:9" ht="41.25">
      <c r="A290" s="219" t="s">
        <v>561</v>
      </c>
      <c r="B290" s="212" t="s">
        <v>784</v>
      </c>
      <c r="C290" s="107" t="s">
        <v>159</v>
      </c>
      <c r="D290" s="107" t="s">
        <v>773</v>
      </c>
      <c r="E290" s="159" t="s">
        <v>559</v>
      </c>
      <c r="F290" s="107"/>
      <c r="G290" s="38">
        <f>G293</f>
        <v>485.78700000000003</v>
      </c>
      <c r="H290" s="37"/>
      <c r="I290" s="37"/>
    </row>
    <row r="291" spans="1:9" ht="27.75" hidden="1">
      <c r="A291" s="214" t="s">
        <v>449</v>
      </c>
      <c r="B291" s="212" t="s">
        <v>784</v>
      </c>
      <c r="C291" s="107" t="s">
        <v>159</v>
      </c>
      <c r="D291" s="107" t="s">
        <v>773</v>
      </c>
      <c r="E291" s="159" t="s">
        <v>705</v>
      </c>
      <c r="F291" s="107"/>
      <c r="G291" s="38">
        <f>G292</f>
        <v>0</v>
      </c>
      <c r="H291" s="37"/>
      <c r="I291" s="37"/>
    </row>
    <row r="292" spans="1:9" ht="15" hidden="1">
      <c r="A292" s="159" t="s">
        <v>298</v>
      </c>
      <c r="B292" s="212" t="s">
        <v>784</v>
      </c>
      <c r="C292" s="107" t="s">
        <v>159</v>
      </c>
      <c r="D292" s="107" t="s">
        <v>773</v>
      </c>
      <c r="E292" s="159" t="s">
        <v>705</v>
      </c>
      <c r="F292" s="107" t="s">
        <v>160</v>
      </c>
      <c r="G292" s="38"/>
      <c r="H292" s="37"/>
      <c r="I292" s="37"/>
    </row>
    <row r="293" spans="1:9" ht="45" customHeight="1">
      <c r="A293" s="177" t="s">
        <v>560</v>
      </c>
      <c r="B293" s="212" t="s">
        <v>784</v>
      </c>
      <c r="C293" s="107" t="s">
        <v>159</v>
      </c>
      <c r="D293" s="107" t="s">
        <v>773</v>
      </c>
      <c r="E293" s="159" t="s">
        <v>562</v>
      </c>
      <c r="F293" s="107"/>
      <c r="G293" s="38">
        <f>G294+G296+G298</f>
        <v>485.78700000000003</v>
      </c>
      <c r="H293" s="37"/>
      <c r="I293" s="37"/>
    </row>
    <row r="294" spans="1:9" ht="15">
      <c r="A294" s="159" t="s">
        <v>642</v>
      </c>
      <c r="B294" s="212" t="s">
        <v>784</v>
      </c>
      <c r="C294" s="107" t="s">
        <v>159</v>
      </c>
      <c r="D294" s="107" t="s">
        <v>773</v>
      </c>
      <c r="E294" s="159" t="s">
        <v>563</v>
      </c>
      <c r="F294" s="107"/>
      <c r="G294" s="38">
        <f>G295</f>
        <v>177.247</v>
      </c>
      <c r="H294" s="37"/>
      <c r="I294" s="37"/>
    </row>
    <row r="295" spans="1:13" ht="15">
      <c r="A295" s="159" t="s">
        <v>298</v>
      </c>
      <c r="B295" s="212" t="s">
        <v>784</v>
      </c>
      <c r="C295" s="107" t="s">
        <v>159</v>
      </c>
      <c r="D295" s="107" t="s">
        <v>773</v>
      </c>
      <c r="E295" s="159" t="s">
        <v>563</v>
      </c>
      <c r="F295" s="107" t="s">
        <v>160</v>
      </c>
      <c r="G295" s="38">
        <v>177.247</v>
      </c>
      <c r="H295" s="37"/>
      <c r="I295" s="37"/>
      <c r="M295" s="16"/>
    </row>
    <row r="296" spans="1:13" ht="31.5">
      <c r="A296" s="534" t="s">
        <v>131</v>
      </c>
      <c r="B296" s="212" t="s">
        <v>784</v>
      </c>
      <c r="C296" s="107" t="s">
        <v>159</v>
      </c>
      <c r="D296" s="107" t="s">
        <v>773</v>
      </c>
      <c r="E296" s="159" t="s">
        <v>132</v>
      </c>
      <c r="F296" s="107"/>
      <c r="G296" s="38">
        <f>G297</f>
        <v>131.152</v>
      </c>
      <c r="H296" s="37"/>
      <c r="I296" s="37"/>
      <c r="M296" s="16"/>
    </row>
    <row r="297" spans="1:13" ht="15">
      <c r="A297" s="159" t="s">
        <v>298</v>
      </c>
      <c r="B297" s="212" t="s">
        <v>784</v>
      </c>
      <c r="C297" s="107" t="s">
        <v>159</v>
      </c>
      <c r="D297" s="107" t="s">
        <v>773</v>
      </c>
      <c r="E297" s="159" t="s">
        <v>132</v>
      </c>
      <c r="F297" s="107" t="s">
        <v>160</v>
      </c>
      <c r="G297" s="38">
        <v>131.152</v>
      </c>
      <c r="H297" s="37"/>
      <c r="I297" s="37"/>
      <c r="M297" s="16"/>
    </row>
    <row r="298" spans="1:9" ht="28.5" customHeight="1">
      <c r="A298" s="406" t="s">
        <v>129</v>
      </c>
      <c r="B298" s="212" t="s">
        <v>784</v>
      </c>
      <c r="C298" s="107" t="s">
        <v>159</v>
      </c>
      <c r="D298" s="107" t="s">
        <v>773</v>
      </c>
      <c r="E298" s="159" t="s">
        <v>130</v>
      </c>
      <c r="F298" s="107"/>
      <c r="G298" s="38">
        <f>G299</f>
        <v>177.388</v>
      </c>
      <c r="H298" s="37"/>
      <c r="I298" s="37"/>
    </row>
    <row r="299" spans="1:9" ht="15">
      <c r="A299" s="159" t="s">
        <v>298</v>
      </c>
      <c r="B299" s="212" t="s">
        <v>784</v>
      </c>
      <c r="C299" s="107" t="s">
        <v>159</v>
      </c>
      <c r="D299" s="107" t="s">
        <v>773</v>
      </c>
      <c r="E299" s="159" t="s">
        <v>130</v>
      </c>
      <c r="F299" s="107" t="s">
        <v>160</v>
      </c>
      <c r="G299" s="38">
        <v>177.388</v>
      </c>
      <c r="H299" s="37"/>
      <c r="I299" s="37"/>
    </row>
    <row r="300" spans="1:9" ht="15">
      <c r="A300" s="110" t="s">
        <v>934</v>
      </c>
      <c r="B300" s="213" t="s">
        <v>784</v>
      </c>
      <c r="C300" s="110" t="s">
        <v>158</v>
      </c>
      <c r="D300" s="107"/>
      <c r="E300" s="107"/>
      <c r="F300" s="107"/>
      <c r="G300" s="39">
        <f>G301</f>
        <v>0</v>
      </c>
      <c r="H300" s="37"/>
      <c r="I300" s="37"/>
    </row>
    <row r="301" spans="1:9" ht="15">
      <c r="A301" s="147" t="s">
        <v>935</v>
      </c>
      <c r="B301" s="213" t="s">
        <v>784</v>
      </c>
      <c r="C301" s="110">
        <v>11</v>
      </c>
      <c r="D301" s="110" t="s">
        <v>954</v>
      </c>
      <c r="E301" s="110"/>
      <c r="F301" s="107"/>
      <c r="G301" s="39">
        <f>G302</f>
        <v>0</v>
      </c>
      <c r="H301" s="37"/>
      <c r="I301" s="37"/>
    </row>
    <row r="302" spans="1:9" ht="54.75">
      <c r="A302" s="209" t="s">
        <v>478</v>
      </c>
      <c r="B302" s="213" t="s">
        <v>784</v>
      </c>
      <c r="C302" s="153">
        <v>11</v>
      </c>
      <c r="D302" s="153" t="s">
        <v>954</v>
      </c>
      <c r="E302" s="153" t="s">
        <v>479</v>
      </c>
      <c r="F302" s="153"/>
      <c r="G302" s="37">
        <f>G303</f>
        <v>0</v>
      </c>
      <c r="H302" s="37"/>
      <c r="I302" s="37"/>
    </row>
    <row r="303" spans="1:9" ht="54.75">
      <c r="A303" s="169" t="s">
        <v>831</v>
      </c>
      <c r="B303" s="212" t="s">
        <v>784</v>
      </c>
      <c r="C303" s="107" t="s">
        <v>158</v>
      </c>
      <c r="D303" s="107" t="s">
        <v>954</v>
      </c>
      <c r="E303" s="107" t="s">
        <v>486</v>
      </c>
      <c r="F303" s="107"/>
      <c r="G303" s="37">
        <f>G304</f>
        <v>0</v>
      </c>
      <c r="H303" s="37"/>
      <c r="I303" s="37"/>
    </row>
    <row r="304" spans="1:9" ht="27.75">
      <c r="A304" s="220" t="s">
        <v>487</v>
      </c>
      <c r="B304" s="212" t="s">
        <v>784</v>
      </c>
      <c r="C304" s="107" t="s">
        <v>158</v>
      </c>
      <c r="D304" s="107" t="s">
        <v>954</v>
      </c>
      <c r="E304" s="107" t="s">
        <v>488</v>
      </c>
      <c r="F304" s="107"/>
      <c r="G304" s="37">
        <f>G305</f>
        <v>0</v>
      </c>
      <c r="H304" s="37"/>
      <c r="I304" s="37"/>
    </row>
    <row r="305" spans="1:9" ht="27">
      <c r="A305" s="107" t="s">
        <v>1055</v>
      </c>
      <c r="B305" s="212" t="s">
        <v>784</v>
      </c>
      <c r="C305" s="107" t="s">
        <v>158</v>
      </c>
      <c r="D305" s="107" t="s">
        <v>954</v>
      </c>
      <c r="E305" s="107" t="s">
        <v>978</v>
      </c>
      <c r="F305" s="107"/>
      <c r="G305" s="38">
        <f>G307+G306</f>
        <v>0</v>
      </c>
      <c r="H305" s="37"/>
      <c r="I305" s="37"/>
    </row>
    <row r="306" spans="1:9" ht="15">
      <c r="A306" s="107" t="s">
        <v>940</v>
      </c>
      <c r="B306" s="212" t="s">
        <v>784</v>
      </c>
      <c r="C306" s="107" t="s">
        <v>158</v>
      </c>
      <c r="D306" s="107" t="s">
        <v>954</v>
      </c>
      <c r="E306" s="107" t="s">
        <v>978</v>
      </c>
      <c r="F306" s="107" t="s">
        <v>763</v>
      </c>
      <c r="G306" s="38"/>
      <c r="H306" s="37"/>
      <c r="I306" s="37"/>
    </row>
    <row r="307" spans="1:9" ht="15">
      <c r="A307" s="107" t="s">
        <v>929</v>
      </c>
      <c r="B307" s="212" t="s">
        <v>784</v>
      </c>
      <c r="C307" s="107" t="s">
        <v>158</v>
      </c>
      <c r="D307" s="107" t="s">
        <v>954</v>
      </c>
      <c r="E307" s="107" t="s">
        <v>978</v>
      </c>
      <c r="F307" s="107" t="s">
        <v>757</v>
      </c>
      <c r="G307" s="38"/>
      <c r="H307" s="37"/>
      <c r="I307" s="37"/>
    </row>
    <row r="308" spans="1:9" ht="15">
      <c r="A308" s="110" t="s">
        <v>934</v>
      </c>
      <c r="B308" s="110" t="s">
        <v>784</v>
      </c>
      <c r="C308" s="110" t="s">
        <v>158</v>
      </c>
      <c r="D308" s="107"/>
      <c r="E308" s="107"/>
      <c r="F308" s="107"/>
      <c r="G308" s="38">
        <f aca="true" t="shared" si="21" ref="G308:G313">G309</f>
        <v>191.754</v>
      </c>
      <c r="H308" s="37"/>
      <c r="I308" s="37"/>
    </row>
    <row r="309" spans="1:9" ht="15">
      <c r="A309" s="147" t="s">
        <v>935</v>
      </c>
      <c r="B309" s="110" t="s">
        <v>784</v>
      </c>
      <c r="C309" s="110">
        <v>11</v>
      </c>
      <c r="D309" s="110" t="s">
        <v>954</v>
      </c>
      <c r="E309" s="110"/>
      <c r="F309" s="107"/>
      <c r="G309" s="38">
        <f t="shared" si="21"/>
        <v>191.754</v>
      </c>
      <c r="H309" s="37"/>
      <c r="I309" s="37"/>
    </row>
    <row r="310" spans="1:9" ht="54.75">
      <c r="A310" s="209" t="s">
        <v>478</v>
      </c>
      <c r="B310" s="110" t="s">
        <v>784</v>
      </c>
      <c r="C310" s="153">
        <v>11</v>
      </c>
      <c r="D310" s="153" t="s">
        <v>954</v>
      </c>
      <c r="E310" s="153" t="s">
        <v>479</v>
      </c>
      <c r="F310" s="153"/>
      <c r="G310" s="38">
        <f t="shared" si="21"/>
        <v>191.754</v>
      </c>
      <c r="H310" s="37"/>
      <c r="I310" s="37"/>
    </row>
    <row r="311" spans="1:9" ht="27.75">
      <c r="A311" s="169" t="s">
        <v>485</v>
      </c>
      <c r="B311" s="107" t="s">
        <v>784</v>
      </c>
      <c r="C311" s="107" t="s">
        <v>158</v>
      </c>
      <c r="D311" s="107" t="s">
        <v>954</v>
      </c>
      <c r="E311" s="107" t="s">
        <v>480</v>
      </c>
      <c r="F311" s="107"/>
      <c r="G311" s="38">
        <f t="shared" si="21"/>
        <v>191.754</v>
      </c>
      <c r="H311" s="37"/>
      <c r="I311" s="37"/>
    </row>
    <row r="312" spans="1:9" ht="27.75">
      <c r="A312" s="220" t="s">
        <v>487</v>
      </c>
      <c r="B312" s="107" t="s">
        <v>784</v>
      </c>
      <c r="C312" s="107" t="s">
        <v>158</v>
      </c>
      <c r="D312" s="107" t="s">
        <v>954</v>
      </c>
      <c r="E312" s="107" t="s">
        <v>483</v>
      </c>
      <c r="F312" s="107"/>
      <c r="G312" s="38">
        <f t="shared" si="21"/>
        <v>191.754</v>
      </c>
      <c r="H312" s="37"/>
      <c r="I312" s="37"/>
    </row>
    <row r="313" spans="1:9" ht="41.25">
      <c r="A313" s="211" t="s">
        <v>497</v>
      </c>
      <c r="B313" s="107" t="s">
        <v>784</v>
      </c>
      <c r="C313" s="107" t="s">
        <v>158</v>
      </c>
      <c r="D313" s="107" t="s">
        <v>954</v>
      </c>
      <c r="E313" s="107" t="s">
        <v>1037</v>
      </c>
      <c r="F313" s="107"/>
      <c r="G313" s="38">
        <f t="shared" si="21"/>
        <v>191.754</v>
      </c>
      <c r="H313" s="37"/>
      <c r="I313" s="37"/>
    </row>
    <row r="314" spans="1:13" ht="27.75">
      <c r="A314" s="232" t="s">
        <v>575</v>
      </c>
      <c r="B314" s="107" t="s">
        <v>784</v>
      </c>
      <c r="C314" s="107" t="s">
        <v>158</v>
      </c>
      <c r="D314" s="107" t="s">
        <v>954</v>
      </c>
      <c r="E314" s="107" t="s">
        <v>1037</v>
      </c>
      <c r="F314" s="107" t="s">
        <v>763</v>
      </c>
      <c r="G314" s="38">
        <v>191.754</v>
      </c>
      <c r="H314" s="37"/>
      <c r="I314" s="37"/>
      <c r="M314" s="526"/>
    </row>
    <row r="315" spans="1:9" ht="31.5" customHeight="1">
      <c r="A315" s="110" t="s">
        <v>795</v>
      </c>
      <c r="B315" s="213" t="s">
        <v>155</v>
      </c>
      <c r="C315" s="212"/>
      <c r="D315" s="212"/>
      <c r="E315" s="107"/>
      <c r="F315" s="212"/>
      <c r="G315" s="517">
        <f>G316+G464+G492+G503+G395+G413+G457</f>
        <v>36521.876</v>
      </c>
      <c r="H315" s="30">
        <f>H316+H464+H492+H503</f>
        <v>31894.305999999997</v>
      </c>
      <c r="I315" s="30">
        <f>I316+I464+I492+I503</f>
        <v>36482.879</v>
      </c>
    </row>
    <row r="316" spans="1:9" ht="15">
      <c r="A316" s="110" t="s">
        <v>1012</v>
      </c>
      <c r="B316" s="110" t="s">
        <v>155</v>
      </c>
      <c r="C316" s="110" t="s">
        <v>953</v>
      </c>
      <c r="D316" s="110"/>
      <c r="E316" s="110"/>
      <c r="F316" s="201"/>
      <c r="G316" s="40">
        <f>G317+G343+G360</f>
        <v>6256.956</v>
      </c>
      <c r="H316" s="34">
        <f>H317+H343+H360</f>
        <v>4001</v>
      </c>
      <c r="I316" s="34">
        <f>I317+I343+I360</f>
        <v>3706</v>
      </c>
    </row>
    <row r="317" spans="1:9" ht="47.25" customHeight="1">
      <c r="A317" s="110" t="s">
        <v>141</v>
      </c>
      <c r="B317" s="110" t="s">
        <v>155</v>
      </c>
      <c r="C317" s="110" t="s">
        <v>953</v>
      </c>
      <c r="D317" s="110" t="s">
        <v>774</v>
      </c>
      <c r="E317" s="110"/>
      <c r="F317" s="110"/>
      <c r="G317" s="39">
        <f>G318+G325+G337+G332</f>
        <v>1565</v>
      </c>
      <c r="H317" s="30">
        <f>H318+H325+H337+H332</f>
        <v>1610</v>
      </c>
      <c r="I317" s="30">
        <f>I318+I325+I337+I332</f>
        <v>1485</v>
      </c>
    </row>
    <row r="318" spans="1:9" ht="17.25" customHeight="1">
      <c r="A318" s="162" t="s">
        <v>528</v>
      </c>
      <c r="B318" s="147" t="s">
        <v>155</v>
      </c>
      <c r="C318" s="147" t="s">
        <v>953</v>
      </c>
      <c r="D318" s="147" t="s">
        <v>774</v>
      </c>
      <c r="E318" s="147" t="s">
        <v>328</v>
      </c>
      <c r="F318" s="147"/>
      <c r="G318" s="52">
        <f>G319</f>
        <v>300</v>
      </c>
      <c r="H318" s="28">
        <f>H319</f>
        <v>300</v>
      </c>
      <c r="I318" s="28">
        <f>I319</f>
        <v>300</v>
      </c>
    </row>
    <row r="319" spans="1:9" ht="14.25" customHeight="1">
      <c r="A319" s="169" t="s">
        <v>529</v>
      </c>
      <c r="B319" s="107" t="s">
        <v>155</v>
      </c>
      <c r="C319" s="107" t="s">
        <v>953</v>
      </c>
      <c r="D319" s="107" t="s">
        <v>774</v>
      </c>
      <c r="E319" s="107" t="s">
        <v>359</v>
      </c>
      <c r="F319" s="107"/>
      <c r="G319" s="37">
        <f>G321+G322+G323+G324</f>
        <v>300</v>
      </c>
      <c r="H319" s="27">
        <f>H321+H322+H323</f>
        <v>300</v>
      </c>
      <c r="I319" s="27">
        <f>I321+I322+I323</f>
        <v>300</v>
      </c>
    </row>
    <row r="320" spans="1:9" ht="15" customHeight="1">
      <c r="A320" s="107" t="s">
        <v>879</v>
      </c>
      <c r="B320" s="107" t="s">
        <v>155</v>
      </c>
      <c r="C320" s="107" t="s">
        <v>953</v>
      </c>
      <c r="D320" s="107" t="s">
        <v>774</v>
      </c>
      <c r="E320" s="107" t="s">
        <v>360</v>
      </c>
      <c r="F320" s="107"/>
      <c r="G320" s="37">
        <f>G321+G322+G323+G324</f>
        <v>300</v>
      </c>
      <c r="H320" s="27">
        <f>H321+H322+H323</f>
        <v>300</v>
      </c>
      <c r="I320" s="27">
        <f>I321+I322+I323</f>
        <v>300</v>
      </c>
    </row>
    <row r="321" spans="1:9" ht="45.75" customHeight="1">
      <c r="A321" s="107" t="s">
        <v>939</v>
      </c>
      <c r="B321" s="107" t="s">
        <v>155</v>
      </c>
      <c r="C321" s="107" t="s">
        <v>953</v>
      </c>
      <c r="D321" s="107" t="s">
        <v>774</v>
      </c>
      <c r="E321" s="107" t="s">
        <v>360</v>
      </c>
      <c r="F321" s="107" t="s">
        <v>163</v>
      </c>
      <c r="G321" s="37">
        <v>290</v>
      </c>
      <c r="H321" s="27">
        <v>290</v>
      </c>
      <c r="I321" s="27">
        <v>290</v>
      </c>
    </row>
    <row r="322" spans="1:9" ht="27.75">
      <c r="A322" s="232" t="s">
        <v>575</v>
      </c>
      <c r="B322" s="107" t="s">
        <v>155</v>
      </c>
      <c r="C322" s="107" t="s">
        <v>953</v>
      </c>
      <c r="D322" s="107" t="s">
        <v>774</v>
      </c>
      <c r="E322" s="107" t="s">
        <v>360</v>
      </c>
      <c r="F322" s="107" t="s">
        <v>763</v>
      </c>
      <c r="G322" s="37">
        <v>10</v>
      </c>
      <c r="H322" s="27">
        <v>10</v>
      </c>
      <c r="I322" s="27">
        <v>10</v>
      </c>
    </row>
    <row r="323" spans="1:9" ht="15" hidden="1">
      <c r="A323" s="107" t="s">
        <v>161</v>
      </c>
      <c r="B323" s="107" t="s">
        <v>155</v>
      </c>
      <c r="C323" s="107" t="s">
        <v>953</v>
      </c>
      <c r="D323" s="107" t="s">
        <v>774</v>
      </c>
      <c r="E323" s="107" t="s">
        <v>360</v>
      </c>
      <c r="F323" s="107" t="s">
        <v>162</v>
      </c>
      <c r="G323" s="37"/>
      <c r="H323" s="27"/>
      <c r="I323" s="27"/>
    </row>
    <row r="324" spans="1:9" ht="15" hidden="1">
      <c r="A324" s="107" t="s">
        <v>161</v>
      </c>
      <c r="B324" s="107" t="s">
        <v>155</v>
      </c>
      <c r="C324" s="107" t="s">
        <v>953</v>
      </c>
      <c r="D324" s="107" t="s">
        <v>774</v>
      </c>
      <c r="E324" s="107" t="s">
        <v>360</v>
      </c>
      <c r="F324" s="107" t="s">
        <v>162</v>
      </c>
      <c r="G324" s="37"/>
      <c r="H324" s="27"/>
      <c r="I324" s="27"/>
    </row>
    <row r="325" spans="1:9" ht="41.25" customHeight="1">
      <c r="A325" s="174" t="s">
        <v>766</v>
      </c>
      <c r="B325" s="147" t="s">
        <v>155</v>
      </c>
      <c r="C325" s="147" t="s">
        <v>953</v>
      </c>
      <c r="D325" s="147" t="s">
        <v>774</v>
      </c>
      <c r="E325" s="175" t="s">
        <v>356</v>
      </c>
      <c r="F325" s="147"/>
      <c r="G325" s="41">
        <f>G326</f>
        <v>1185</v>
      </c>
      <c r="H325" s="63">
        <f>H326</f>
        <v>1185</v>
      </c>
      <c r="I325" s="63">
        <f>I326</f>
        <v>1185</v>
      </c>
    </row>
    <row r="326" spans="1:9" ht="27.75">
      <c r="A326" s="190" t="s">
        <v>1000</v>
      </c>
      <c r="B326" s="107" t="s">
        <v>155</v>
      </c>
      <c r="C326" s="153" t="s">
        <v>953</v>
      </c>
      <c r="D326" s="153" t="s">
        <v>774</v>
      </c>
      <c r="E326" s="176" t="s">
        <v>357</v>
      </c>
      <c r="F326" s="153"/>
      <c r="G326" s="104">
        <f>G327</f>
        <v>1185</v>
      </c>
      <c r="H326" s="64">
        <f>H328</f>
        <v>1185</v>
      </c>
      <c r="I326" s="64">
        <f>I328</f>
        <v>1185</v>
      </c>
    </row>
    <row r="327" spans="1:9" ht="15">
      <c r="A327" s="224" t="s">
        <v>1025</v>
      </c>
      <c r="B327" s="107" t="s">
        <v>155</v>
      </c>
      <c r="C327" s="107" t="s">
        <v>953</v>
      </c>
      <c r="D327" s="107" t="s">
        <v>774</v>
      </c>
      <c r="E327" s="159" t="s">
        <v>1027</v>
      </c>
      <c r="F327" s="107"/>
      <c r="G327" s="38">
        <f>G328</f>
        <v>1185</v>
      </c>
      <c r="H327" s="64"/>
      <c r="I327" s="64"/>
    </row>
    <row r="328" spans="1:9" ht="27.75">
      <c r="A328" s="196" t="s">
        <v>1008</v>
      </c>
      <c r="B328" s="107" t="s">
        <v>155</v>
      </c>
      <c r="C328" s="107" t="s">
        <v>953</v>
      </c>
      <c r="D328" s="107" t="s">
        <v>774</v>
      </c>
      <c r="E328" s="159" t="s">
        <v>1026</v>
      </c>
      <c r="F328" s="107"/>
      <c r="G328" s="38">
        <f>G329+G330+G331</f>
        <v>1185</v>
      </c>
      <c r="H328" s="22">
        <f>H329+H330+H331</f>
        <v>1185</v>
      </c>
      <c r="I328" s="22">
        <f>I329+I330+I331</f>
        <v>1185</v>
      </c>
    </row>
    <row r="329" spans="1:9" ht="40.5">
      <c r="A329" s="231" t="s">
        <v>284</v>
      </c>
      <c r="B329" s="107" t="s">
        <v>155</v>
      </c>
      <c r="C329" s="107" t="s">
        <v>953</v>
      </c>
      <c r="D329" s="107" t="s">
        <v>774</v>
      </c>
      <c r="E329" s="159" t="s">
        <v>1026</v>
      </c>
      <c r="F329" s="107" t="s">
        <v>163</v>
      </c>
      <c r="G329" s="38">
        <v>1078</v>
      </c>
      <c r="H329" s="22">
        <v>1078</v>
      </c>
      <c r="I329" s="22">
        <v>1078</v>
      </c>
    </row>
    <row r="330" spans="1:9" ht="27.75">
      <c r="A330" s="232" t="s">
        <v>575</v>
      </c>
      <c r="B330" s="107" t="s">
        <v>155</v>
      </c>
      <c r="C330" s="107" t="s">
        <v>953</v>
      </c>
      <c r="D330" s="107" t="s">
        <v>774</v>
      </c>
      <c r="E330" s="159" t="s">
        <v>1026</v>
      </c>
      <c r="F330" s="107" t="s">
        <v>763</v>
      </c>
      <c r="G330" s="38">
        <v>107</v>
      </c>
      <c r="H330" s="22">
        <v>107</v>
      </c>
      <c r="I330" s="22">
        <v>107</v>
      </c>
    </row>
    <row r="331" spans="1:9" ht="0.75" customHeight="1">
      <c r="A331" s="215" t="s">
        <v>161</v>
      </c>
      <c r="B331" s="107" t="s">
        <v>155</v>
      </c>
      <c r="C331" s="107" t="s">
        <v>953</v>
      </c>
      <c r="D331" s="107" t="s">
        <v>774</v>
      </c>
      <c r="E331" s="159" t="s">
        <v>176</v>
      </c>
      <c r="F331" s="107" t="s">
        <v>162</v>
      </c>
      <c r="G331" s="38"/>
      <c r="H331" s="22"/>
      <c r="I331" s="22"/>
    </row>
    <row r="332" spans="1:9" ht="42.75" hidden="1">
      <c r="A332" s="191" t="s">
        <v>857</v>
      </c>
      <c r="B332" s="110" t="s">
        <v>155</v>
      </c>
      <c r="C332" s="147" t="s">
        <v>953</v>
      </c>
      <c r="D332" s="147" t="s">
        <v>774</v>
      </c>
      <c r="E332" s="147" t="s">
        <v>920</v>
      </c>
      <c r="F332" s="147"/>
      <c r="G332" s="38">
        <f>G333</f>
        <v>0</v>
      </c>
      <c r="H332" s="31">
        <f aca="true" t="shared" si="22" ref="H332:I335">H333</f>
        <v>0</v>
      </c>
      <c r="I332" s="31">
        <f t="shared" si="22"/>
        <v>0</v>
      </c>
    </row>
    <row r="333" spans="1:9" ht="54.75" hidden="1">
      <c r="A333" s="225" t="s">
        <v>477</v>
      </c>
      <c r="B333" s="110" t="s">
        <v>155</v>
      </c>
      <c r="C333" s="147" t="s">
        <v>953</v>
      </c>
      <c r="D333" s="147" t="s">
        <v>774</v>
      </c>
      <c r="E333" s="147" t="s">
        <v>921</v>
      </c>
      <c r="F333" s="147"/>
      <c r="G333" s="38">
        <f>G334</f>
        <v>0</v>
      </c>
      <c r="H333" s="31">
        <f>H335</f>
        <v>0</v>
      </c>
      <c r="I333" s="31">
        <f>I335</f>
        <v>0</v>
      </c>
    </row>
    <row r="334" spans="1:9" ht="41.25" hidden="1">
      <c r="A334" s="224" t="s">
        <v>917</v>
      </c>
      <c r="B334" s="107" t="s">
        <v>155</v>
      </c>
      <c r="C334" s="107" t="s">
        <v>953</v>
      </c>
      <c r="D334" s="107" t="s">
        <v>774</v>
      </c>
      <c r="E334" s="107" t="s">
        <v>918</v>
      </c>
      <c r="F334" s="107"/>
      <c r="G334" s="38">
        <f>G335</f>
        <v>0</v>
      </c>
      <c r="H334" s="31"/>
      <c r="I334" s="31"/>
    </row>
    <row r="335" spans="1:9" ht="27" hidden="1">
      <c r="A335" s="107" t="s">
        <v>880</v>
      </c>
      <c r="B335" s="107" t="s">
        <v>155</v>
      </c>
      <c r="C335" s="107" t="s">
        <v>953</v>
      </c>
      <c r="D335" s="107" t="s">
        <v>774</v>
      </c>
      <c r="E335" s="107" t="s">
        <v>919</v>
      </c>
      <c r="F335" s="107"/>
      <c r="G335" s="38">
        <f>G336</f>
        <v>0</v>
      </c>
      <c r="H335" s="31">
        <f t="shared" si="22"/>
        <v>0</v>
      </c>
      <c r="I335" s="31">
        <f t="shared" si="22"/>
        <v>0</v>
      </c>
    </row>
    <row r="336" spans="1:9" ht="15" hidden="1">
      <c r="A336" s="107" t="s">
        <v>940</v>
      </c>
      <c r="B336" s="107" t="s">
        <v>155</v>
      </c>
      <c r="C336" s="107" t="s">
        <v>953</v>
      </c>
      <c r="D336" s="107" t="s">
        <v>774</v>
      </c>
      <c r="E336" s="107" t="s">
        <v>919</v>
      </c>
      <c r="F336" s="107" t="s">
        <v>763</v>
      </c>
      <c r="G336" s="38"/>
      <c r="H336" s="31"/>
      <c r="I336" s="31"/>
    </row>
    <row r="337" spans="1:9" ht="57">
      <c r="A337" s="147" t="s">
        <v>1015</v>
      </c>
      <c r="B337" s="147" t="s">
        <v>155</v>
      </c>
      <c r="C337" s="147" t="s">
        <v>953</v>
      </c>
      <c r="D337" s="147" t="s">
        <v>774</v>
      </c>
      <c r="E337" s="147" t="s">
        <v>1018</v>
      </c>
      <c r="F337" s="147"/>
      <c r="G337" s="52">
        <f>G339</f>
        <v>80</v>
      </c>
      <c r="H337" s="158">
        <f>H339</f>
        <v>125</v>
      </c>
      <c r="I337" s="28">
        <f>I339</f>
        <v>0</v>
      </c>
    </row>
    <row r="338" spans="1:9" ht="28.5">
      <c r="A338" s="147" t="s">
        <v>1014</v>
      </c>
      <c r="B338" s="147"/>
      <c r="C338" s="147"/>
      <c r="D338" s="147"/>
      <c r="E338" s="147"/>
      <c r="F338" s="147"/>
      <c r="G338" s="52"/>
      <c r="H338" s="158"/>
      <c r="I338" s="28"/>
    </row>
    <row r="339" spans="1:9" ht="35.25" customHeight="1">
      <c r="A339" s="232" t="s">
        <v>1016</v>
      </c>
      <c r="B339" s="107" t="s">
        <v>155</v>
      </c>
      <c r="C339" s="107" t="s">
        <v>953</v>
      </c>
      <c r="D339" s="107" t="s">
        <v>774</v>
      </c>
      <c r="E339" s="107" t="s">
        <v>1019</v>
      </c>
      <c r="F339" s="147"/>
      <c r="G339" s="52">
        <f>G340</f>
        <v>80</v>
      </c>
      <c r="H339" s="28">
        <f>H341</f>
        <v>125</v>
      </c>
      <c r="I339" s="28">
        <f>I341</f>
        <v>0</v>
      </c>
    </row>
    <row r="340" spans="1:9" ht="26.25" customHeight="1">
      <c r="A340" s="160" t="s">
        <v>1017</v>
      </c>
      <c r="B340" s="107" t="s">
        <v>155</v>
      </c>
      <c r="C340" s="107" t="s">
        <v>953</v>
      </c>
      <c r="D340" s="107" t="s">
        <v>774</v>
      </c>
      <c r="E340" s="107" t="s">
        <v>1021</v>
      </c>
      <c r="F340" s="147"/>
      <c r="G340" s="52">
        <f>G341</f>
        <v>80</v>
      </c>
      <c r="H340" s="28"/>
      <c r="I340" s="28"/>
    </row>
    <row r="341" spans="1:9" ht="15">
      <c r="A341" s="159" t="s">
        <v>192</v>
      </c>
      <c r="B341" s="107" t="s">
        <v>155</v>
      </c>
      <c r="C341" s="107" t="s">
        <v>953</v>
      </c>
      <c r="D341" s="107" t="s">
        <v>774</v>
      </c>
      <c r="E341" s="107" t="s">
        <v>641</v>
      </c>
      <c r="F341" s="107"/>
      <c r="G341" s="37">
        <f>G342</f>
        <v>80</v>
      </c>
      <c r="H341" s="27">
        <f>H342</f>
        <v>125</v>
      </c>
      <c r="I341" s="27">
        <f>I342</f>
        <v>0</v>
      </c>
    </row>
    <row r="342" spans="1:9" ht="27.75">
      <c r="A342" s="232" t="s">
        <v>575</v>
      </c>
      <c r="B342" s="107" t="s">
        <v>155</v>
      </c>
      <c r="C342" s="107" t="s">
        <v>953</v>
      </c>
      <c r="D342" s="107" t="s">
        <v>774</v>
      </c>
      <c r="E342" s="107" t="s">
        <v>641</v>
      </c>
      <c r="F342" s="107" t="s">
        <v>763</v>
      </c>
      <c r="G342" s="38">
        <v>80</v>
      </c>
      <c r="H342" s="31">
        <v>125</v>
      </c>
      <c r="I342" s="31"/>
    </row>
    <row r="343" spans="1:10" ht="27">
      <c r="A343" s="110" t="s">
        <v>958</v>
      </c>
      <c r="B343" s="110" t="s">
        <v>155</v>
      </c>
      <c r="C343" s="110" t="s">
        <v>953</v>
      </c>
      <c r="D343" s="110" t="s">
        <v>775</v>
      </c>
      <c r="E343" s="110"/>
      <c r="F343" s="110"/>
      <c r="G343" s="39">
        <f>G344+G354+G350</f>
        <v>2741</v>
      </c>
      <c r="H343" s="155">
        <f>H344+H354</f>
        <v>2391</v>
      </c>
      <c r="I343" s="155">
        <f>I344+I354</f>
        <v>2221</v>
      </c>
      <c r="J343" s="156" t="s">
        <v>1011</v>
      </c>
    </row>
    <row r="344" spans="1:9" ht="13.5" customHeight="1">
      <c r="A344" s="162" t="s">
        <v>528</v>
      </c>
      <c r="B344" s="147" t="s">
        <v>155</v>
      </c>
      <c r="C344" s="147" t="s">
        <v>953</v>
      </c>
      <c r="D344" s="147" t="s">
        <v>775</v>
      </c>
      <c r="E344" s="147" t="s">
        <v>328</v>
      </c>
      <c r="F344" s="107"/>
      <c r="G344" s="37">
        <f>G345</f>
        <v>2571</v>
      </c>
      <c r="H344" s="27">
        <f>H345</f>
        <v>2221</v>
      </c>
      <c r="I344" s="27">
        <f>I345</f>
        <v>2221</v>
      </c>
    </row>
    <row r="345" spans="1:9" ht="18.75" customHeight="1">
      <c r="A345" s="169" t="s">
        <v>529</v>
      </c>
      <c r="B345" s="107" t="s">
        <v>155</v>
      </c>
      <c r="C345" s="107" t="s">
        <v>953</v>
      </c>
      <c r="D345" s="107" t="s">
        <v>775</v>
      </c>
      <c r="E345" s="107" t="s">
        <v>359</v>
      </c>
      <c r="F345" s="107"/>
      <c r="G345" s="37">
        <f>G347+G348+G349</f>
        <v>2571</v>
      </c>
      <c r="H345" s="27">
        <f>H347+H348+H349</f>
        <v>2221</v>
      </c>
      <c r="I345" s="27">
        <f>I347+I348+I349</f>
        <v>2221</v>
      </c>
    </row>
    <row r="346" spans="1:9" ht="15.75" customHeight="1">
      <c r="A346" s="107" t="s">
        <v>879</v>
      </c>
      <c r="B346" s="107" t="s">
        <v>155</v>
      </c>
      <c r="C346" s="107" t="s">
        <v>953</v>
      </c>
      <c r="D346" s="107" t="s">
        <v>775</v>
      </c>
      <c r="E346" s="107" t="s">
        <v>360</v>
      </c>
      <c r="F346" s="107"/>
      <c r="G346" s="37">
        <f>G347+G348+G349</f>
        <v>2571</v>
      </c>
      <c r="H346" s="27">
        <f>H347+H348+H349</f>
        <v>2221</v>
      </c>
      <c r="I346" s="27">
        <f>I347+I348+I349</f>
        <v>2221</v>
      </c>
    </row>
    <row r="347" spans="1:9" ht="40.5">
      <c r="A347" s="107" t="s">
        <v>939</v>
      </c>
      <c r="B347" s="107" t="s">
        <v>155</v>
      </c>
      <c r="C347" s="107" t="s">
        <v>953</v>
      </c>
      <c r="D347" s="107" t="s">
        <v>775</v>
      </c>
      <c r="E347" s="107" t="s">
        <v>360</v>
      </c>
      <c r="F347" s="107" t="s">
        <v>163</v>
      </c>
      <c r="G347" s="37">
        <v>2520</v>
      </c>
      <c r="H347" s="27">
        <v>2170</v>
      </c>
      <c r="I347" s="27">
        <v>2170</v>
      </c>
    </row>
    <row r="348" spans="1:9" ht="27.75">
      <c r="A348" s="232" t="s">
        <v>575</v>
      </c>
      <c r="B348" s="107" t="s">
        <v>155</v>
      </c>
      <c r="C348" s="107" t="s">
        <v>953</v>
      </c>
      <c r="D348" s="107" t="s">
        <v>775</v>
      </c>
      <c r="E348" s="107" t="s">
        <v>360</v>
      </c>
      <c r="F348" s="107" t="s">
        <v>763</v>
      </c>
      <c r="G348" s="37">
        <v>50</v>
      </c>
      <c r="H348" s="27">
        <v>50</v>
      </c>
      <c r="I348" s="27">
        <v>50</v>
      </c>
    </row>
    <row r="349" spans="1:9" ht="15">
      <c r="A349" s="107" t="s">
        <v>161</v>
      </c>
      <c r="B349" s="107" t="s">
        <v>155</v>
      </c>
      <c r="C349" s="107" t="s">
        <v>953</v>
      </c>
      <c r="D349" s="107" t="s">
        <v>775</v>
      </c>
      <c r="E349" s="107" t="s">
        <v>360</v>
      </c>
      <c r="F349" s="107" t="s">
        <v>162</v>
      </c>
      <c r="G349" s="37">
        <v>1</v>
      </c>
      <c r="H349" s="27">
        <v>1</v>
      </c>
      <c r="I349" s="27">
        <v>1</v>
      </c>
    </row>
    <row r="350" spans="1:9" ht="1.5" customHeight="1">
      <c r="A350" s="260" t="s">
        <v>150</v>
      </c>
      <c r="B350" s="110" t="s">
        <v>155</v>
      </c>
      <c r="C350" s="110" t="s">
        <v>953</v>
      </c>
      <c r="D350" s="110" t="s">
        <v>775</v>
      </c>
      <c r="E350" s="110" t="s">
        <v>422</v>
      </c>
      <c r="F350" s="110"/>
      <c r="G350" s="39">
        <f>G351</f>
        <v>0</v>
      </c>
      <c r="H350" s="27"/>
      <c r="I350" s="27"/>
    </row>
    <row r="351" spans="1:9" ht="15" hidden="1">
      <c r="A351" s="260" t="s">
        <v>892</v>
      </c>
      <c r="B351" s="107" t="s">
        <v>155</v>
      </c>
      <c r="C351" s="107" t="s">
        <v>953</v>
      </c>
      <c r="D351" s="107" t="s">
        <v>775</v>
      </c>
      <c r="E351" s="107" t="s">
        <v>423</v>
      </c>
      <c r="F351" s="107"/>
      <c r="G351" s="37">
        <f>G352</f>
        <v>0</v>
      </c>
      <c r="H351" s="27"/>
      <c r="I351" s="27"/>
    </row>
    <row r="352" spans="1:9" ht="15" hidden="1">
      <c r="A352" s="107" t="s">
        <v>192</v>
      </c>
      <c r="B352" s="107" t="s">
        <v>155</v>
      </c>
      <c r="C352" s="107" t="s">
        <v>953</v>
      </c>
      <c r="D352" s="107" t="s">
        <v>775</v>
      </c>
      <c r="E352" s="107" t="s">
        <v>424</v>
      </c>
      <c r="F352" s="107"/>
      <c r="G352" s="37">
        <f>G353</f>
        <v>0</v>
      </c>
      <c r="H352" s="27"/>
      <c r="I352" s="27"/>
    </row>
    <row r="353" spans="1:9" ht="15" hidden="1">
      <c r="A353" s="527" t="s">
        <v>940</v>
      </c>
      <c r="B353" s="107" t="s">
        <v>155</v>
      </c>
      <c r="C353" s="107" t="s">
        <v>953</v>
      </c>
      <c r="D353" s="107" t="s">
        <v>775</v>
      </c>
      <c r="E353" s="107" t="s">
        <v>424</v>
      </c>
      <c r="F353" s="107" t="s">
        <v>763</v>
      </c>
      <c r="G353" s="37"/>
      <c r="H353" s="27"/>
      <c r="I353" s="27"/>
    </row>
    <row r="354" spans="1:9" ht="57" customHeight="1">
      <c r="A354" s="528" t="s">
        <v>1015</v>
      </c>
      <c r="B354" s="607" t="s">
        <v>155</v>
      </c>
      <c r="C354" s="607" t="s">
        <v>953</v>
      </c>
      <c r="D354" s="607" t="s">
        <v>775</v>
      </c>
      <c r="E354" s="607" t="s">
        <v>1018</v>
      </c>
      <c r="F354" s="607"/>
      <c r="G354" s="605">
        <f>G356</f>
        <v>170</v>
      </c>
      <c r="H354" s="158">
        <f>H356</f>
        <v>170</v>
      </c>
      <c r="I354" s="28">
        <f>I356</f>
        <v>0</v>
      </c>
    </row>
    <row r="355" spans="1:9" ht="28.5" customHeight="1">
      <c r="A355" s="528" t="s">
        <v>1014</v>
      </c>
      <c r="B355" s="608"/>
      <c r="C355" s="608"/>
      <c r="D355" s="608"/>
      <c r="E355" s="608"/>
      <c r="F355" s="608"/>
      <c r="G355" s="606"/>
      <c r="H355" s="158"/>
      <c r="I355" s="28"/>
    </row>
    <row r="356" spans="1:9" ht="41.25">
      <c r="A356" s="232" t="s">
        <v>1016</v>
      </c>
      <c r="B356" s="107" t="s">
        <v>155</v>
      </c>
      <c r="C356" s="107" t="s">
        <v>953</v>
      </c>
      <c r="D356" s="107" t="s">
        <v>775</v>
      </c>
      <c r="E356" s="107" t="s">
        <v>1019</v>
      </c>
      <c r="F356" s="147"/>
      <c r="G356" s="37">
        <f>G357</f>
        <v>170</v>
      </c>
      <c r="H356" s="28">
        <f>H358</f>
        <v>170</v>
      </c>
      <c r="I356" s="28">
        <f>I358</f>
        <v>0</v>
      </c>
    </row>
    <row r="357" spans="1:9" ht="27.75">
      <c r="A357" s="160" t="s">
        <v>1017</v>
      </c>
      <c r="B357" s="107" t="s">
        <v>155</v>
      </c>
      <c r="C357" s="107" t="s">
        <v>953</v>
      </c>
      <c r="D357" s="107" t="s">
        <v>775</v>
      </c>
      <c r="E357" s="107" t="s">
        <v>1021</v>
      </c>
      <c r="F357" s="147"/>
      <c r="G357" s="37">
        <f>G358</f>
        <v>170</v>
      </c>
      <c r="H357" s="28"/>
      <c r="I357" s="28"/>
    </row>
    <row r="358" spans="1:9" ht="15">
      <c r="A358" s="159" t="s">
        <v>283</v>
      </c>
      <c r="B358" s="107" t="s">
        <v>155</v>
      </c>
      <c r="C358" s="107" t="s">
        <v>953</v>
      </c>
      <c r="D358" s="107" t="s">
        <v>775</v>
      </c>
      <c r="E358" s="107" t="s">
        <v>641</v>
      </c>
      <c r="F358" s="107"/>
      <c r="G358" s="37">
        <f>G359</f>
        <v>170</v>
      </c>
      <c r="H358" s="27">
        <f>H359</f>
        <v>170</v>
      </c>
      <c r="I358" s="27">
        <f>I359</f>
        <v>0</v>
      </c>
    </row>
    <row r="359" spans="1:9" ht="27.75">
      <c r="A359" s="232" t="s">
        <v>575</v>
      </c>
      <c r="B359" s="107" t="s">
        <v>155</v>
      </c>
      <c r="C359" s="107" t="s">
        <v>953</v>
      </c>
      <c r="D359" s="107" t="s">
        <v>775</v>
      </c>
      <c r="E359" s="107" t="s">
        <v>641</v>
      </c>
      <c r="F359" s="107" t="s">
        <v>763</v>
      </c>
      <c r="G359" s="38">
        <v>170</v>
      </c>
      <c r="H359" s="31">
        <v>170</v>
      </c>
      <c r="I359" s="31"/>
    </row>
    <row r="360" spans="1:9" ht="18" customHeight="1">
      <c r="A360" s="110" t="s">
        <v>146</v>
      </c>
      <c r="B360" s="110" t="s">
        <v>155</v>
      </c>
      <c r="C360" s="110" t="s">
        <v>953</v>
      </c>
      <c r="D360" s="110" t="s">
        <v>776</v>
      </c>
      <c r="E360" s="110"/>
      <c r="F360" s="110"/>
      <c r="G360" s="39">
        <f>G361+G373+G378+G386+G391</f>
        <v>1950.9559999999997</v>
      </c>
      <c r="H360" s="30">
        <f aca="true" t="shared" si="23" ref="G360:I362">H361</f>
        <v>0</v>
      </c>
      <c r="I360" s="30">
        <f t="shared" si="23"/>
        <v>0</v>
      </c>
    </row>
    <row r="361" spans="1:9" ht="27.75">
      <c r="A361" s="162" t="s">
        <v>150</v>
      </c>
      <c r="B361" s="147" t="s">
        <v>155</v>
      </c>
      <c r="C361" s="147" t="s">
        <v>953</v>
      </c>
      <c r="D361" s="147" t="s">
        <v>776</v>
      </c>
      <c r="E361" s="147" t="s">
        <v>985</v>
      </c>
      <c r="F361" s="147"/>
      <c r="G361" s="52">
        <f t="shared" si="23"/>
        <v>1561.7559999999999</v>
      </c>
      <c r="H361" s="28">
        <f t="shared" si="23"/>
        <v>0</v>
      </c>
      <c r="I361" s="28">
        <f t="shared" si="23"/>
        <v>0</v>
      </c>
    </row>
    <row r="362" spans="1:9" ht="15">
      <c r="A362" s="159" t="s">
        <v>892</v>
      </c>
      <c r="B362" s="107" t="s">
        <v>155</v>
      </c>
      <c r="C362" s="107" t="s">
        <v>190</v>
      </c>
      <c r="D362" s="107" t="s">
        <v>776</v>
      </c>
      <c r="E362" s="107" t="s">
        <v>986</v>
      </c>
      <c r="F362" s="107"/>
      <c r="G362" s="37">
        <f>G363+G371</f>
        <v>1561.7559999999999</v>
      </c>
      <c r="H362" s="27">
        <f t="shared" si="23"/>
        <v>0</v>
      </c>
      <c r="I362" s="27">
        <f t="shared" si="23"/>
        <v>0</v>
      </c>
    </row>
    <row r="363" spans="1:9" ht="15">
      <c r="A363" s="107" t="s">
        <v>192</v>
      </c>
      <c r="B363" s="107" t="s">
        <v>155</v>
      </c>
      <c r="C363" s="107" t="s">
        <v>953</v>
      </c>
      <c r="D363" s="107" t="s">
        <v>776</v>
      </c>
      <c r="E363" s="107" t="s">
        <v>987</v>
      </c>
      <c r="F363" s="107"/>
      <c r="G363" s="37">
        <f>G365+G366</f>
        <v>1449.899</v>
      </c>
      <c r="H363" s="27">
        <f>H366</f>
        <v>0</v>
      </c>
      <c r="I363" s="27">
        <f>I366</f>
        <v>0</v>
      </c>
    </row>
    <row r="364" spans="1:9" ht="15" hidden="1">
      <c r="A364" s="107" t="s">
        <v>940</v>
      </c>
      <c r="B364" s="107" t="s">
        <v>155</v>
      </c>
      <c r="C364" s="107" t="s">
        <v>953</v>
      </c>
      <c r="D364" s="107" t="s">
        <v>776</v>
      </c>
      <c r="E364" s="107" t="s">
        <v>424</v>
      </c>
      <c r="F364" s="107" t="s">
        <v>763</v>
      </c>
      <c r="G364" s="37"/>
      <c r="H364" s="27"/>
      <c r="I364" s="27"/>
    </row>
    <row r="365" spans="1:9" ht="15" hidden="1">
      <c r="A365" s="107"/>
      <c r="B365" s="107"/>
      <c r="C365" s="107"/>
      <c r="D365" s="107"/>
      <c r="E365" s="107"/>
      <c r="F365" s="107"/>
      <c r="G365" s="37"/>
      <c r="H365" s="27"/>
      <c r="I365" s="27"/>
    </row>
    <row r="366" spans="1:10" ht="15">
      <c r="A366" s="107" t="s">
        <v>161</v>
      </c>
      <c r="B366" s="110" t="s">
        <v>155</v>
      </c>
      <c r="C366" s="107" t="s">
        <v>953</v>
      </c>
      <c r="D366" s="107" t="s">
        <v>776</v>
      </c>
      <c r="E366" s="107" t="s">
        <v>987</v>
      </c>
      <c r="F366" s="107" t="s">
        <v>162</v>
      </c>
      <c r="G366" s="529">
        <v>1449.899</v>
      </c>
      <c r="H366" s="31"/>
      <c r="I366" s="31"/>
      <c r="J366" s="163" t="s">
        <v>1038</v>
      </c>
    </row>
    <row r="367" spans="1:9" ht="15" hidden="1">
      <c r="A367" s="162" t="s">
        <v>882</v>
      </c>
      <c r="B367" s="110" t="s">
        <v>155</v>
      </c>
      <c r="C367" s="107" t="s">
        <v>953</v>
      </c>
      <c r="D367" s="107" t="s">
        <v>776</v>
      </c>
      <c r="E367" s="107" t="s">
        <v>991</v>
      </c>
      <c r="F367" s="107"/>
      <c r="G367" s="38">
        <f>G368</f>
        <v>0</v>
      </c>
      <c r="H367" s="31"/>
      <c r="I367" s="31"/>
    </row>
    <row r="368" spans="1:9" ht="15" hidden="1">
      <c r="A368" s="148" t="s">
        <v>173</v>
      </c>
      <c r="B368" s="110" t="s">
        <v>155</v>
      </c>
      <c r="C368" s="107" t="s">
        <v>953</v>
      </c>
      <c r="D368" s="107" t="s">
        <v>776</v>
      </c>
      <c r="E368" s="107" t="s">
        <v>992</v>
      </c>
      <c r="F368" s="107"/>
      <c r="G368" s="38">
        <f>G369</f>
        <v>0</v>
      </c>
      <c r="H368" s="31"/>
      <c r="I368" s="31"/>
    </row>
    <row r="369" spans="1:9" ht="15" hidden="1">
      <c r="A369" s="107" t="s">
        <v>385</v>
      </c>
      <c r="B369" s="110" t="s">
        <v>155</v>
      </c>
      <c r="C369" s="107" t="s">
        <v>953</v>
      </c>
      <c r="D369" s="107" t="s">
        <v>776</v>
      </c>
      <c r="E369" s="107" t="s">
        <v>722</v>
      </c>
      <c r="F369" s="107"/>
      <c r="G369" s="38"/>
      <c r="H369" s="31"/>
      <c r="I369" s="31"/>
    </row>
    <row r="370" spans="1:9" ht="27.75" hidden="1">
      <c r="A370" s="232" t="s">
        <v>575</v>
      </c>
      <c r="B370" s="110" t="s">
        <v>155</v>
      </c>
      <c r="C370" s="107" t="s">
        <v>953</v>
      </c>
      <c r="D370" s="107" t="s">
        <v>776</v>
      </c>
      <c r="E370" s="107" t="s">
        <v>722</v>
      </c>
      <c r="F370" s="107" t="s">
        <v>763</v>
      </c>
      <c r="G370" s="38"/>
      <c r="H370" s="31"/>
      <c r="I370" s="31"/>
    </row>
    <row r="371" spans="1:9" ht="27.75">
      <c r="A371" s="232" t="s">
        <v>25</v>
      </c>
      <c r="B371" s="107" t="s">
        <v>155</v>
      </c>
      <c r="C371" s="107" t="s">
        <v>953</v>
      </c>
      <c r="D371" s="107" t="s">
        <v>776</v>
      </c>
      <c r="E371" s="107" t="s">
        <v>26</v>
      </c>
      <c r="F371" s="107"/>
      <c r="G371" s="38">
        <f>G372</f>
        <v>111.857</v>
      </c>
      <c r="H371" s="31"/>
      <c r="I371" s="31"/>
    </row>
    <row r="372" spans="1:13" ht="15">
      <c r="A372" s="107" t="s">
        <v>282</v>
      </c>
      <c r="B372" s="107" t="s">
        <v>155</v>
      </c>
      <c r="C372" s="107" t="s">
        <v>953</v>
      </c>
      <c r="D372" s="107" t="s">
        <v>776</v>
      </c>
      <c r="E372" s="107" t="s">
        <v>26</v>
      </c>
      <c r="F372" s="107" t="s">
        <v>765</v>
      </c>
      <c r="G372" s="37">
        <v>111.857</v>
      </c>
      <c r="H372" s="27"/>
      <c r="I372" s="27"/>
      <c r="M372" s="16"/>
    </row>
    <row r="373" spans="1:9" ht="38.25" customHeight="1">
      <c r="A373" s="470" t="s">
        <v>29</v>
      </c>
      <c r="B373" s="147" t="s">
        <v>155</v>
      </c>
      <c r="C373" s="147" t="s">
        <v>953</v>
      </c>
      <c r="D373" s="147" t="s">
        <v>776</v>
      </c>
      <c r="E373" s="147" t="s">
        <v>550</v>
      </c>
      <c r="F373" s="107"/>
      <c r="G373" s="52">
        <f>G374</f>
        <v>94.8</v>
      </c>
      <c r="H373" s="27"/>
      <c r="I373" s="27"/>
    </row>
    <row r="374" spans="1:9" ht="41.25">
      <c r="A374" s="471" t="s">
        <v>30</v>
      </c>
      <c r="B374" s="107" t="s">
        <v>155</v>
      </c>
      <c r="C374" s="107" t="s">
        <v>953</v>
      </c>
      <c r="D374" s="107" t="s">
        <v>776</v>
      </c>
      <c r="E374" s="107" t="s">
        <v>552</v>
      </c>
      <c r="F374" s="107"/>
      <c r="G374" s="37">
        <f>G375</f>
        <v>94.8</v>
      </c>
      <c r="H374" s="27"/>
      <c r="I374" s="27"/>
    </row>
    <row r="375" spans="1:9" ht="15">
      <c r="A375" s="472" t="s">
        <v>31</v>
      </c>
      <c r="B375" s="107" t="s">
        <v>155</v>
      </c>
      <c r="C375" s="107" t="s">
        <v>953</v>
      </c>
      <c r="D375" s="107" t="s">
        <v>776</v>
      </c>
      <c r="E375" s="107" t="s">
        <v>554</v>
      </c>
      <c r="F375" s="107"/>
      <c r="G375" s="37">
        <f>G376</f>
        <v>94.8</v>
      </c>
      <c r="H375" s="27"/>
      <c r="I375" s="27"/>
    </row>
    <row r="376" spans="1:9" ht="27.75">
      <c r="A376" s="473" t="s">
        <v>32</v>
      </c>
      <c r="B376" s="107" t="s">
        <v>155</v>
      </c>
      <c r="C376" s="107" t="s">
        <v>953</v>
      </c>
      <c r="D376" s="107" t="s">
        <v>776</v>
      </c>
      <c r="E376" s="107" t="s">
        <v>33</v>
      </c>
      <c r="F376" s="107"/>
      <c r="G376" s="37">
        <f>G377</f>
        <v>94.8</v>
      </c>
      <c r="H376" s="27"/>
      <c r="I376" s="27"/>
    </row>
    <row r="377" spans="1:9" ht="15">
      <c r="A377" s="107" t="s">
        <v>282</v>
      </c>
      <c r="B377" s="107" t="s">
        <v>155</v>
      </c>
      <c r="C377" s="107" t="s">
        <v>953</v>
      </c>
      <c r="D377" s="107" t="s">
        <v>776</v>
      </c>
      <c r="E377" s="107" t="s">
        <v>33</v>
      </c>
      <c r="F377" s="107" t="s">
        <v>765</v>
      </c>
      <c r="G377" s="37">
        <v>94.8</v>
      </c>
      <c r="H377" s="27"/>
      <c r="I377" s="27"/>
    </row>
    <row r="378" spans="1:9" ht="42.75">
      <c r="A378" s="474" t="s">
        <v>0</v>
      </c>
      <c r="B378" s="147" t="s">
        <v>155</v>
      </c>
      <c r="C378" s="147" t="s">
        <v>953</v>
      </c>
      <c r="D378" s="147" t="s">
        <v>776</v>
      </c>
      <c r="E378" s="147" t="s">
        <v>558</v>
      </c>
      <c r="F378" s="147"/>
      <c r="G378" s="52">
        <f>G379</f>
        <v>189.6</v>
      </c>
      <c r="H378" s="27"/>
      <c r="I378" s="27"/>
    </row>
    <row r="379" spans="1:9" ht="68.25">
      <c r="A379" s="475" t="s">
        <v>36</v>
      </c>
      <c r="B379" s="107" t="s">
        <v>155</v>
      </c>
      <c r="C379" s="107" t="s">
        <v>953</v>
      </c>
      <c r="D379" s="107" t="s">
        <v>776</v>
      </c>
      <c r="E379" s="107" t="s">
        <v>567</v>
      </c>
      <c r="F379" s="107"/>
      <c r="G379" s="37">
        <f>G380+G383</f>
        <v>189.6</v>
      </c>
      <c r="H379" s="27"/>
      <c r="I379" s="27"/>
    </row>
    <row r="380" spans="1:9" ht="41.25">
      <c r="A380" s="476" t="s">
        <v>37</v>
      </c>
      <c r="B380" s="107" t="s">
        <v>155</v>
      </c>
      <c r="C380" s="107" t="s">
        <v>953</v>
      </c>
      <c r="D380" s="107" t="s">
        <v>776</v>
      </c>
      <c r="E380" s="107" t="s">
        <v>569</v>
      </c>
      <c r="F380" s="107"/>
      <c r="G380" s="37">
        <f>G381</f>
        <v>94.8</v>
      </c>
      <c r="H380" s="27"/>
      <c r="I380" s="27"/>
    </row>
    <row r="381" spans="1:9" ht="27.75">
      <c r="A381" s="475" t="s">
        <v>32</v>
      </c>
      <c r="B381" s="107" t="s">
        <v>155</v>
      </c>
      <c r="C381" s="107" t="s">
        <v>953</v>
      </c>
      <c r="D381" s="107" t="s">
        <v>776</v>
      </c>
      <c r="E381" s="107" t="s">
        <v>38</v>
      </c>
      <c r="F381" s="107"/>
      <c r="G381" s="37">
        <f>G382</f>
        <v>94.8</v>
      </c>
      <c r="H381" s="27"/>
      <c r="I381" s="27"/>
    </row>
    <row r="382" spans="1:9" ht="15">
      <c r="A382" s="107" t="s">
        <v>282</v>
      </c>
      <c r="B382" s="107" t="s">
        <v>155</v>
      </c>
      <c r="C382" s="107" t="s">
        <v>953</v>
      </c>
      <c r="D382" s="107" t="s">
        <v>776</v>
      </c>
      <c r="E382" s="107" t="s">
        <v>38</v>
      </c>
      <c r="F382" s="107" t="s">
        <v>765</v>
      </c>
      <c r="G382" s="37">
        <v>94.8</v>
      </c>
      <c r="H382" s="27"/>
      <c r="I382" s="27"/>
    </row>
    <row r="383" spans="1:9" ht="41.25">
      <c r="A383" s="476" t="s">
        <v>39</v>
      </c>
      <c r="B383" s="107" t="s">
        <v>155</v>
      </c>
      <c r="C383" s="107" t="s">
        <v>953</v>
      </c>
      <c r="D383" s="107" t="s">
        <v>776</v>
      </c>
      <c r="E383" s="107" t="s">
        <v>599</v>
      </c>
      <c r="F383" s="107"/>
      <c r="G383" s="37">
        <f>G384</f>
        <v>94.8</v>
      </c>
      <c r="H383" s="27"/>
      <c r="I383" s="27"/>
    </row>
    <row r="384" spans="1:9" ht="27.75">
      <c r="A384" s="475" t="s">
        <v>32</v>
      </c>
      <c r="B384" s="107" t="s">
        <v>155</v>
      </c>
      <c r="C384" s="107" t="s">
        <v>953</v>
      </c>
      <c r="D384" s="107" t="s">
        <v>776</v>
      </c>
      <c r="E384" s="107" t="s">
        <v>40</v>
      </c>
      <c r="F384" s="107"/>
      <c r="G384" s="37">
        <f>G385</f>
        <v>94.8</v>
      </c>
      <c r="H384" s="27"/>
      <c r="I384" s="27"/>
    </row>
    <row r="385" spans="1:9" ht="15">
      <c r="A385" s="107" t="s">
        <v>282</v>
      </c>
      <c r="B385" s="107" t="s">
        <v>155</v>
      </c>
      <c r="C385" s="107" t="s">
        <v>953</v>
      </c>
      <c r="D385" s="107" t="s">
        <v>776</v>
      </c>
      <c r="E385" s="107" t="s">
        <v>40</v>
      </c>
      <c r="F385" s="107" t="s">
        <v>765</v>
      </c>
      <c r="G385" s="37">
        <v>94.8</v>
      </c>
      <c r="H385" s="27"/>
      <c r="I385" s="27"/>
    </row>
    <row r="386" spans="1:9" ht="42.75">
      <c r="A386" s="477" t="s">
        <v>42</v>
      </c>
      <c r="B386" s="147" t="s">
        <v>155</v>
      </c>
      <c r="C386" s="147" t="s">
        <v>953</v>
      </c>
      <c r="D386" s="147" t="s">
        <v>776</v>
      </c>
      <c r="E386" s="478" t="s">
        <v>257</v>
      </c>
      <c r="F386" s="107"/>
      <c r="G386" s="37">
        <f>G387</f>
        <v>94.8</v>
      </c>
      <c r="H386" s="27"/>
      <c r="I386" s="27"/>
    </row>
    <row r="387" spans="1:9" ht="54.75">
      <c r="A387" s="479" t="s">
        <v>43</v>
      </c>
      <c r="B387" s="107" t="s">
        <v>155</v>
      </c>
      <c r="C387" s="107" t="s">
        <v>953</v>
      </c>
      <c r="D387" s="107" t="s">
        <v>776</v>
      </c>
      <c r="E387" s="480" t="s">
        <v>259</v>
      </c>
      <c r="F387" s="107"/>
      <c r="G387" s="37">
        <f>G388</f>
        <v>94.8</v>
      </c>
      <c r="H387" s="27"/>
      <c r="I387" s="27"/>
    </row>
    <row r="388" spans="1:9" ht="27.75">
      <c r="A388" s="481" t="s">
        <v>44</v>
      </c>
      <c r="B388" s="107" t="s">
        <v>155</v>
      </c>
      <c r="C388" s="107" t="s">
        <v>953</v>
      </c>
      <c r="D388" s="107" t="s">
        <v>776</v>
      </c>
      <c r="E388" s="480" t="s">
        <v>261</v>
      </c>
      <c r="F388" s="107"/>
      <c r="G388" s="37">
        <f>G389</f>
        <v>94.8</v>
      </c>
      <c r="H388" s="27"/>
      <c r="I388" s="27"/>
    </row>
    <row r="389" spans="1:9" ht="27.75">
      <c r="A389" s="475" t="s">
        <v>32</v>
      </c>
      <c r="B389" s="107" t="s">
        <v>155</v>
      </c>
      <c r="C389" s="107" t="s">
        <v>953</v>
      </c>
      <c r="D389" s="107" t="s">
        <v>776</v>
      </c>
      <c r="E389" s="480" t="s">
        <v>45</v>
      </c>
      <c r="F389" s="107"/>
      <c r="G389" s="37">
        <f>G390</f>
        <v>94.8</v>
      </c>
      <c r="H389" s="27"/>
      <c r="I389" s="27"/>
    </row>
    <row r="390" spans="1:9" ht="15">
      <c r="A390" s="107" t="s">
        <v>282</v>
      </c>
      <c r="B390" s="107" t="s">
        <v>155</v>
      </c>
      <c r="C390" s="107" t="s">
        <v>953</v>
      </c>
      <c r="D390" s="107" t="s">
        <v>776</v>
      </c>
      <c r="E390" s="480" t="s">
        <v>45</v>
      </c>
      <c r="F390" s="107" t="s">
        <v>765</v>
      </c>
      <c r="G390" s="37">
        <v>94.8</v>
      </c>
      <c r="H390" s="27"/>
      <c r="I390" s="27"/>
    </row>
    <row r="391" spans="1:9" ht="15">
      <c r="A391" s="162" t="s">
        <v>882</v>
      </c>
      <c r="B391" s="147" t="s">
        <v>155</v>
      </c>
      <c r="C391" s="147" t="s">
        <v>953</v>
      </c>
      <c r="D391" s="147" t="s">
        <v>776</v>
      </c>
      <c r="E391" s="147" t="s">
        <v>991</v>
      </c>
      <c r="F391" s="107"/>
      <c r="G391" s="37">
        <f>G392</f>
        <v>10</v>
      </c>
      <c r="H391" s="27"/>
      <c r="I391" s="27"/>
    </row>
    <row r="392" spans="1:9" ht="15">
      <c r="A392" s="148" t="s">
        <v>173</v>
      </c>
      <c r="B392" s="147" t="s">
        <v>155</v>
      </c>
      <c r="C392" s="147" t="s">
        <v>953</v>
      </c>
      <c r="D392" s="147" t="s">
        <v>776</v>
      </c>
      <c r="E392" s="147" t="s">
        <v>992</v>
      </c>
      <c r="F392" s="107"/>
      <c r="G392" s="37">
        <f>G393</f>
        <v>10</v>
      </c>
      <c r="H392" s="27"/>
      <c r="I392" s="27"/>
    </row>
    <row r="393" spans="1:9" ht="27.75">
      <c r="A393" s="475" t="s">
        <v>32</v>
      </c>
      <c r="B393" s="107" t="s">
        <v>155</v>
      </c>
      <c r="C393" s="107" t="s">
        <v>953</v>
      </c>
      <c r="D393" s="107" t="s">
        <v>776</v>
      </c>
      <c r="E393" s="107" t="s">
        <v>41</v>
      </c>
      <c r="F393" s="107"/>
      <c r="G393" s="37">
        <f>G394</f>
        <v>10</v>
      </c>
      <c r="H393" s="27"/>
      <c r="I393" s="27"/>
    </row>
    <row r="394" spans="1:9" ht="15">
      <c r="A394" s="107" t="s">
        <v>282</v>
      </c>
      <c r="B394" s="107" t="s">
        <v>155</v>
      </c>
      <c r="C394" s="107" t="s">
        <v>953</v>
      </c>
      <c r="D394" s="107" t="s">
        <v>776</v>
      </c>
      <c r="E394" s="107" t="s">
        <v>41</v>
      </c>
      <c r="F394" s="107" t="s">
        <v>765</v>
      </c>
      <c r="G394" s="37">
        <v>10</v>
      </c>
      <c r="H394" s="27"/>
      <c r="I394" s="27"/>
    </row>
    <row r="395" spans="1:9" ht="15.75">
      <c r="A395" s="484" t="s">
        <v>758</v>
      </c>
      <c r="B395" s="110" t="s">
        <v>155</v>
      </c>
      <c r="C395" s="111" t="s">
        <v>774</v>
      </c>
      <c r="D395" s="109"/>
      <c r="E395" s="109"/>
      <c r="F395" s="107"/>
      <c r="G395" s="40">
        <f>G401+G396+G407</f>
        <v>918</v>
      </c>
      <c r="H395" s="31"/>
      <c r="I395" s="31"/>
    </row>
    <row r="396" spans="1:9" ht="15.75">
      <c r="A396" s="484" t="s">
        <v>64</v>
      </c>
      <c r="B396" s="110" t="s">
        <v>155</v>
      </c>
      <c r="C396" s="111" t="s">
        <v>774</v>
      </c>
      <c r="D396" s="111" t="s">
        <v>309</v>
      </c>
      <c r="E396" s="109"/>
      <c r="F396" s="107"/>
      <c r="G396" s="40">
        <f>G397</f>
        <v>200</v>
      </c>
      <c r="H396" s="31"/>
      <c r="I396" s="31"/>
    </row>
    <row r="397" spans="1:9" ht="15">
      <c r="A397" s="162" t="s">
        <v>882</v>
      </c>
      <c r="B397" s="110" t="s">
        <v>155</v>
      </c>
      <c r="C397" s="111" t="s">
        <v>774</v>
      </c>
      <c r="D397" s="111" t="s">
        <v>309</v>
      </c>
      <c r="E397" s="147" t="s">
        <v>991</v>
      </c>
      <c r="F397" s="107"/>
      <c r="G397" s="40">
        <f>G398</f>
        <v>200</v>
      </c>
      <c r="H397" s="31"/>
      <c r="I397" s="31"/>
    </row>
    <row r="398" spans="1:9" ht="15">
      <c r="A398" s="148" t="s">
        <v>173</v>
      </c>
      <c r="B398" s="110" t="s">
        <v>155</v>
      </c>
      <c r="C398" s="111" t="s">
        <v>774</v>
      </c>
      <c r="D398" s="111" t="s">
        <v>309</v>
      </c>
      <c r="E398" s="147" t="s">
        <v>992</v>
      </c>
      <c r="F398" s="107"/>
      <c r="G398" s="40">
        <f>G399</f>
        <v>200</v>
      </c>
      <c r="H398" s="31"/>
      <c r="I398" s="31"/>
    </row>
    <row r="399" spans="1:9" ht="41.25">
      <c r="A399" s="505" t="s">
        <v>65</v>
      </c>
      <c r="B399" s="107" t="s">
        <v>155</v>
      </c>
      <c r="C399" s="109" t="s">
        <v>774</v>
      </c>
      <c r="D399" s="109" t="s">
        <v>309</v>
      </c>
      <c r="E399" s="153" t="s">
        <v>66</v>
      </c>
      <c r="F399" s="107"/>
      <c r="G399" s="38">
        <f>G400</f>
        <v>200</v>
      </c>
      <c r="H399" s="31"/>
      <c r="I399" s="31"/>
    </row>
    <row r="400" spans="1:9" ht="15">
      <c r="A400" s="107" t="s">
        <v>282</v>
      </c>
      <c r="B400" s="107" t="s">
        <v>155</v>
      </c>
      <c r="C400" s="109" t="s">
        <v>774</v>
      </c>
      <c r="D400" s="109" t="s">
        <v>309</v>
      </c>
      <c r="E400" s="153" t="s">
        <v>66</v>
      </c>
      <c r="F400" s="107" t="s">
        <v>765</v>
      </c>
      <c r="G400" s="38">
        <v>200</v>
      </c>
      <c r="H400" s="31"/>
      <c r="I400" s="31"/>
    </row>
    <row r="401" spans="1:9" ht="15">
      <c r="A401" s="162" t="s">
        <v>267</v>
      </c>
      <c r="B401" s="110" t="s">
        <v>155</v>
      </c>
      <c r="C401" s="110" t="s">
        <v>774</v>
      </c>
      <c r="D401" s="110" t="s">
        <v>779</v>
      </c>
      <c r="E401" s="201"/>
      <c r="F401" s="201"/>
      <c r="G401" s="38">
        <f>G402</f>
        <v>710</v>
      </c>
      <c r="H401" s="31"/>
      <c r="I401" s="31"/>
    </row>
    <row r="402" spans="1:9" ht="42.75">
      <c r="A402" s="148" t="s">
        <v>1028</v>
      </c>
      <c r="B402" s="110" t="s">
        <v>155</v>
      </c>
      <c r="C402" s="147" t="s">
        <v>774</v>
      </c>
      <c r="D402" s="147" t="s">
        <v>779</v>
      </c>
      <c r="E402" s="202" t="s">
        <v>257</v>
      </c>
      <c r="F402" s="202"/>
      <c r="G402" s="38">
        <f>G403</f>
        <v>710</v>
      </c>
      <c r="H402" s="31"/>
      <c r="I402" s="31"/>
    </row>
    <row r="403" spans="1:9" ht="30.75" customHeight="1">
      <c r="A403" s="169" t="s">
        <v>1029</v>
      </c>
      <c r="B403" s="107" t="s">
        <v>155</v>
      </c>
      <c r="C403" s="107" t="s">
        <v>774</v>
      </c>
      <c r="D403" s="107" t="s">
        <v>779</v>
      </c>
      <c r="E403" s="203" t="s">
        <v>259</v>
      </c>
      <c r="F403" s="203"/>
      <c r="G403" s="38">
        <f>G404</f>
        <v>710</v>
      </c>
      <c r="H403" s="31"/>
      <c r="I403" s="31"/>
    </row>
    <row r="404" spans="1:9" ht="30.75" customHeight="1">
      <c r="A404" s="178" t="s">
        <v>260</v>
      </c>
      <c r="B404" s="107" t="s">
        <v>155</v>
      </c>
      <c r="C404" s="107" t="s">
        <v>774</v>
      </c>
      <c r="D404" s="107" t="s">
        <v>779</v>
      </c>
      <c r="E404" s="203" t="s">
        <v>261</v>
      </c>
      <c r="F404" s="203"/>
      <c r="G404" s="38">
        <f>G405</f>
        <v>710</v>
      </c>
      <c r="H404" s="31"/>
      <c r="I404" s="31"/>
    </row>
    <row r="405" spans="1:9" ht="41.25">
      <c r="A405" s="225" t="s">
        <v>1030</v>
      </c>
      <c r="B405" s="107" t="s">
        <v>155</v>
      </c>
      <c r="C405" s="107" t="s">
        <v>774</v>
      </c>
      <c r="D405" s="107" t="s">
        <v>779</v>
      </c>
      <c r="E405" s="203" t="s">
        <v>1031</v>
      </c>
      <c r="F405" s="206"/>
      <c r="G405" s="38">
        <f>G406</f>
        <v>710</v>
      </c>
      <c r="H405" s="31"/>
      <c r="I405" s="31"/>
    </row>
    <row r="406" spans="1:9" ht="16.5" customHeight="1">
      <c r="A406" s="21" t="s">
        <v>282</v>
      </c>
      <c r="B406" s="107" t="s">
        <v>155</v>
      </c>
      <c r="C406" s="107" t="s">
        <v>774</v>
      </c>
      <c r="D406" s="107" t="s">
        <v>779</v>
      </c>
      <c r="E406" s="203" t="s">
        <v>1031</v>
      </c>
      <c r="F406" s="107" t="s">
        <v>765</v>
      </c>
      <c r="G406" s="38">
        <v>710</v>
      </c>
      <c r="H406" s="31"/>
      <c r="I406" s="31"/>
    </row>
    <row r="407" spans="1:9" ht="16.5" customHeight="1">
      <c r="A407" s="483" t="s">
        <v>759</v>
      </c>
      <c r="B407" s="29" t="s">
        <v>155</v>
      </c>
      <c r="C407" s="29" t="s">
        <v>774</v>
      </c>
      <c r="D407" s="29" t="s">
        <v>760</v>
      </c>
      <c r="E407" s="203"/>
      <c r="F407" s="107"/>
      <c r="G407" s="40">
        <f>G408</f>
        <v>8</v>
      </c>
      <c r="H407" s="31"/>
      <c r="I407" s="31"/>
    </row>
    <row r="408" spans="1:9" ht="41.25" customHeight="1">
      <c r="A408" s="474" t="s">
        <v>0</v>
      </c>
      <c r="B408" s="466" t="s">
        <v>155</v>
      </c>
      <c r="C408" s="466" t="s">
        <v>774</v>
      </c>
      <c r="D408" s="466" t="s">
        <v>760</v>
      </c>
      <c r="E408" s="202" t="s">
        <v>558</v>
      </c>
      <c r="F408" s="107"/>
      <c r="G408" s="38">
        <f>G409</f>
        <v>8</v>
      </c>
      <c r="H408" s="31"/>
      <c r="I408" s="31"/>
    </row>
    <row r="409" spans="1:9" ht="44.25" customHeight="1">
      <c r="A409" s="433" t="s">
        <v>1</v>
      </c>
      <c r="B409" s="29" t="s">
        <v>155</v>
      </c>
      <c r="C409" s="466" t="s">
        <v>774</v>
      </c>
      <c r="D409" s="466" t="s">
        <v>760</v>
      </c>
      <c r="E409" s="203" t="s">
        <v>559</v>
      </c>
      <c r="F409" s="107"/>
      <c r="G409" s="38">
        <f>G410</f>
        <v>8</v>
      </c>
      <c r="H409" s="31"/>
      <c r="I409" s="31"/>
    </row>
    <row r="410" spans="1:9" ht="45" customHeight="1">
      <c r="A410" s="432" t="s">
        <v>77</v>
      </c>
      <c r="B410" s="26" t="s">
        <v>155</v>
      </c>
      <c r="C410" s="79" t="s">
        <v>774</v>
      </c>
      <c r="D410" s="79" t="s">
        <v>760</v>
      </c>
      <c r="E410" s="203" t="s">
        <v>78</v>
      </c>
      <c r="F410" s="107"/>
      <c r="G410" s="38">
        <f>G411</f>
        <v>8</v>
      </c>
      <c r="H410" s="31"/>
      <c r="I410" s="31"/>
    </row>
    <row r="411" spans="1:9" ht="33" customHeight="1">
      <c r="A411" s="21" t="s">
        <v>79</v>
      </c>
      <c r="B411" s="26" t="s">
        <v>155</v>
      </c>
      <c r="C411" s="79" t="s">
        <v>774</v>
      </c>
      <c r="D411" s="79" t="s">
        <v>760</v>
      </c>
      <c r="E411" s="203" t="s">
        <v>80</v>
      </c>
      <c r="F411" s="107"/>
      <c r="G411" s="38">
        <f>G412</f>
        <v>8</v>
      </c>
      <c r="H411" s="31"/>
      <c r="I411" s="31"/>
    </row>
    <row r="412" spans="1:13" ht="16.5" customHeight="1">
      <c r="A412" s="21" t="s">
        <v>282</v>
      </c>
      <c r="B412" s="26" t="s">
        <v>155</v>
      </c>
      <c r="C412" s="79" t="s">
        <v>774</v>
      </c>
      <c r="D412" s="79" t="s">
        <v>760</v>
      </c>
      <c r="E412" s="203" t="s">
        <v>80</v>
      </c>
      <c r="F412" s="107" t="s">
        <v>765</v>
      </c>
      <c r="G412" s="491">
        <v>8</v>
      </c>
      <c r="H412" s="31"/>
      <c r="I412" s="31"/>
      <c r="M412" s="16"/>
    </row>
    <row r="413" spans="1:15" ht="15">
      <c r="A413" s="110" t="s">
        <v>864</v>
      </c>
      <c r="B413" s="110" t="s">
        <v>155</v>
      </c>
      <c r="C413" s="110" t="s">
        <v>309</v>
      </c>
      <c r="D413" s="110"/>
      <c r="E413" s="201"/>
      <c r="F413" s="201"/>
      <c r="G413" s="39">
        <f>G427+G444+G414</f>
        <v>10182.418</v>
      </c>
      <c r="H413" s="31"/>
      <c r="I413" s="31"/>
      <c r="O413" s="36"/>
    </row>
    <row r="414" spans="1:15" ht="15">
      <c r="A414" s="110" t="s">
        <v>220</v>
      </c>
      <c r="B414" s="110" t="s">
        <v>155</v>
      </c>
      <c r="C414" s="110" t="s">
        <v>309</v>
      </c>
      <c r="D414" s="110" t="s">
        <v>953</v>
      </c>
      <c r="E414" s="201"/>
      <c r="F414" s="202"/>
      <c r="G414" s="52">
        <f>G415+G422</f>
        <v>1237</v>
      </c>
      <c r="H414" s="31"/>
      <c r="I414" s="31"/>
      <c r="O414" s="36"/>
    </row>
    <row r="415" spans="1:15" ht="42.75">
      <c r="A415" s="474" t="s">
        <v>0</v>
      </c>
      <c r="B415" s="107" t="s">
        <v>155</v>
      </c>
      <c r="C415" s="107" t="s">
        <v>309</v>
      </c>
      <c r="D415" s="107" t="s">
        <v>953</v>
      </c>
      <c r="E415" s="202" t="s">
        <v>558</v>
      </c>
      <c r="F415" s="203"/>
      <c r="G415" s="37">
        <f>G416</f>
        <v>10</v>
      </c>
      <c r="H415" s="31"/>
      <c r="I415" s="31"/>
      <c r="O415" s="36"/>
    </row>
    <row r="416" spans="1:15" ht="41.25">
      <c r="A416" s="433" t="s">
        <v>1</v>
      </c>
      <c r="B416" s="107" t="s">
        <v>155</v>
      </c>
      <c r="C416" s="107" t="s">
        <v>309</v>
      </c>
      <c r="D416" s="107" t="s">
        <v>953</v>
      </c>
      <c r="E416" s="203" t="s">
        <v>559</v>
      </c>
      <c r="F416" s="203"/>
      <c r="G416" s="37">
        <f>G417</f>
        <v>10</v>
      </c>
      <c r="H416" s="31"/>
      <c r="I416" s="31"/>
      <c r="O416" s="36"/>
    </row>
    <row r="417" spans="1:15" ht="40.5">
      <c r="A417" s="432" t="s">
        <v>601</v>
      </c>
      <c r="B417" s="107" t="s">
        <v>155</v>
      </c>
      <c r="C417" s="107" t="s">
        <v>309</v>
      </c>
      <c r="D417" s="107" t="s">
        <v>953</v>
      </c>
      <c r="E417" s="258" t="s">
        <v>4</v>
      </c>
      <c r="F417" s="203"/>
      <c r="G417" s="37">
        <f>G420+G418</f>
        <v>10</v>
      </c>
      <c r="H417" s="31"/>
      <c r="I417" s="31"/>
      <c r="O417" s="36"/>
    </row>
    <row r="418" spans="1:15" ht="27">
      <c r="A418" s="21" t="s">
        <v>19</v>
      </c>
      <c r="B418" s="107" t="s">
        <v>155</v>
      </c>
      <c r="C418" s="107" t="s">
        <v>309</v>
      </c>
      <c r="D418" s="107" t="s">
        <v>953</v>
      </c>
      <c r="E418" s="203" t="s">
        <v>20</v>
      </c>
      <c r="F418" s="203"/>
      <c r="G418" s="37">
        <f>G419</f>
        <v>1</v>
      </c>
      <c r="H418" s="31"/>
      <c r="I418" s="31"/>
      <c r="O418" s="36"/>
    </row>
    <row r="419" spans="1:15" ht="15">
      <c r="A419" s="21" t="s">
        <v>282</v>
      </c>
      <c r="B419" s="107" t="s">
        <v>155</v>
      </c>
      <c r="C419" s="107" t="s">
        <v>309</v>
      </c>
      <c r="D419" s="107" t="s">
        <v>953</v>
      </c>
      <c r="E419" s="203" t="s">
        <v>20</v>
      </c>
      <c r="F419" s="203" t="s">
        <v>765</v>
      </c>
      <c r="G419" s="37">
        <v>1</v>
      </c>
      <c r="H419" s="31"/>
      <c r="I419" s="31"/>
      <c r="O419" s="36"/>
    </row>
    <row r="420" spans="1:15" ht="27">
      <c r="A420" s="21" t="s">
        <v>3</v>
      </c>
      <c r="B420" s="107" t="s">
        <v>155</v>
      </c>
      <c r="C420" s="107" t="s">
        <v>309</v>
      </c>
      <c r="D420" s="107" t="s">
        <v>953</v>
      </c>
      <c r="E420" s="203" t="s">
        <v>2</v>
      </c>
      <c r="F420" s="203"/>
      <c r="G420" s="37">
        <f>G421</f>
        <v>9</v>
      </c>
      <c r="H420" s="31"/>
      <c r="I420" s="31"/>
      <c r="O420" s="36"/>
    </row>
    <row r="421" spans="1:15" ht="15">
      <c r="A421" s="21" t="s">
        <v>282</v>
      </c>
      <c r="B421" s="107" t="s">
        <v>155</v>
      </c>
      <c r="C421" s="107" t="s">
        <v>309</v>
      </c>
      <c r="D421" s="107" t="s">
        <v>953</v>
      </c>
      <c r="E421" s="203" t="s">
        <v>2</v>
      </c>
      <c r="F421" s="203" t="s">
        <v>765</v>
      </c>
      <c r="G421" s="37">
        <v>9</v>
      </c>
      <c r="H421" s="31"/>
      <c r="I421" s="31"/>
      <c r="O421" s="36"/>
    </row>
    <row r="422" spans="1:15" ht="15" customHeight="1">
      <c r="A422" s="162" t="s">
        <v>882</v>
      </c>
      <c r="B422" s="110" t="s">
        <v>155</v>
      </c>
      <c r="C422" s="110" t="s">
        <v>309</v>
      </c>
      <c r="D422" s="110" t="s">
        <v>953</v>
      </c>
      <c r="E422" s="110" t="s">
        <v>991</v>
      </c>
      <c r="F422" s="201"/>
      <c r="G422" s="39">
        <f>G423</f>
        <v>1227</v>
      </c>
      <c r="H422" s="31"/>
      <c r="I422" s="31"/>
      <c r="O422" s="36"/>
    </row>
    <row r="423" spans="1:15" ht="17.25" customHeight="1">
      <c r="A423" s="148" t="s">
        <v>173</v>
      </c>
      <c r="B423" s="110" t="s">
        <v>155</v>
      </c>
      <c r="C423" s="110" t="s">
        <v>309</v>
      </c>
      <c r="D423" s="110" t="s">
        <v>953</v>
      </c>
      <c r="E423" s="147" t="s">
        <v>992</v>
      </c>
      <c r="F423" s="203"/>
      <c r="G423" s="37">
        <f>G424</f>
        <v>1227</v>
      </c>
      <c r="H423" s="31"/>
      <c r="I423" s="31"/>
      <c r="O423" s="431"/>
    </row>
    <row r="424" spans="1:15" ht="27" customHeight="1">
      <c r="A424" s="219" t="s">
        <v>660</v>
      </c>
      <c r="B424" s="107" t="s">
        <v>155</v>
      </c>
      <c r="C424" s="107" t="s">
        <v>309</v>
      </c>
      <c r="D424" s="107" t="s">
        <v>953</v>
      </c>
      <c r="E424" s="203" t="s">
        <v>661</v>
      </c>
      <c r="F424" s="203"/>
      <c r="G424" s="37">
        <f>G425</f>
        <v>1227</v>
      </c>
      <c r="H424" s="31"/>
      <c r="I424" s="31"/>
      <c r="O424" s="36"/>
    </row>
    <row r="425" spans="1:15" ht="94.5" hidden="1">
      <c r="A425" s="216" t="s">
        <v>293</v>
      </c>
      <c r="B425" s="110" t="s">
        <v>155</v>
      </c>
      <c r="C425" s="107" t="s">
        <v>309</v>
      </c>
      <c r="D425" s="107" t="s">
        <v>953</v>
      </c>
      <c r="E425" s="203" t="s">
        <v>294</v>
      </c>
      <c r="F425" s="203"/>
      <c r="G425" s="37">
        <f>G426</f>
        <v>1227</v>
      </c>
      <c r="H425" s="31"/>
      <c r="I425" s="31"/>
      <c r="O425" s="36"/>
    </row>
    <row r="426" spans="1:15" ht="15">
      <c r="A426" s="21" t="s">
        <v>282</v>
      </c>
      <c r="B426" s="110" t="s">
        <v>155</v>
      </c>
      <c r="C426" s="107" t="s">
        <v>309</v>
      </c>
      <c r="D426" s="107" t="s">
        <v>953</v>
      </c>
      <c r="E426" s="203" t="s">
        <v>661</v>
      </c>
      <c r="F426" s="203" t="s">
        <v>765</v>
      </c>
      <c r="G426" s="37">
        <v>1227</v>
      </c>
      <c r="H426" s="31"/>
      <c r="I426" s="31"/>
      <c r="O426" s="36"/>
    </row>
    <row r="427" spans="1:9" ht="15">
      <c r="A427" s="110" t="s">
        <v>1059</v>
      </c>
      <c r="B427" s="110" t="s">
        <v>155</v>
      </c>
      <c r="C427" s="110" t="s">
        <v>309</v>
      </c>
      <c r="D427" s="110" t="s">
        <v>954</v>
      </c>
      <c r="E427" s="201"/>
      <c r="F427" s="201"/>
      <c r="G427" s="39">
        <f>G428+G437</f>
        <v>8800.018</v>
      </c>
      <c r="H427" s="31"/>
      <c r="I427" s="31"/>
    </row>
    <row r="428" spans="1:9" ht="27.75">
      <c r="A428" s="162" t="s">
        <v>720</v>
      </c>
      <c r="B428" s="110" t="s">
        <v>155</v>
      </c>
      <c r="C428" s="147" t="s">
        <v>309</v>
      </c>
      <c r="D428" s="147" t="s">
        <v>954</v>
      </c>
      <c r="E428" s="202" t="s">
        <v>550</v>
      </c>
      <c r="F428" s="202"/>
      <c r="G428" s="39">
        <f>G429</f>
        <v>360</v>
      </c>
      <c r="H428" s="31"/>
      <c r="I428" s="31"/>
    </row>
    <row r="429" spans="1:9" ht="15">
      <c r="A429" s="217" t="s">
        <v>551</v>
      </c>
      <c r="B429" s="107" t="s">
        <v>155</v>
      </c>
      <c r="C429" s="107" t="s">
        <v>309</v>
      </c>
      <c r="D429" s="107" t="s">
        <v>954</v>
      </c>
      <c r="E429" s="203" t="s">
        <v>552</v>
      </c>
      <c r="F429" s="203"/>
      <c r="G429" s="37">
        <f>G430</f>
        <v>360</v>
      </c>
      <c r="H429" s="31"/>
      <c r="I429" s="31"/>
    </row>
    <row r="430" spans="1:9" ht="15">
      <c r="A430" s="234" t="s">
        <v>553</v>
      </c>
      <c r="B430" s="107" t="s">
        <v>155</v>
      </c>
      <c r="C430" s="107" t="s">
        <v>309</v>
      </c>
      <c r="D430" s="107" t="s">
        <v>954</v>
      </c>
      <c r="E430" s="203" t="s">
        <v>554</v>
      </c>
      <c r="F430" s="203"/>
      <c r="G430" s="37">
        <f>G431+G435+G433</f>
        <v>360</v>
      </c>
      <c r="H430" s="31"/>
      <c r="I430" s="31"/>
    </row>
    <row r="431" spans="1:9" ht="27.75">
      <c r="A431" s="219" t="s">
        <v>555</v>
      </c>
      <c r="B431" s="107" t="s">
        <v>155</v>
      </c>
      <c r="C431" s="107" t="s">
        <v>309</v>
      </c>
      <c r="D431" s="107" t="s">
        <v>954</v>
      </c>
      <c r="E431" s="203" t="s">
        <v>556</v>
      </c>
      <c r="F431" s="203"/>
      <c r="G431" s="37">
        <f>G432</f>
        <v>291.081</v>
      </c>
      <c r="H431" s="31"/>
      <c r="I431" s="31"/>
    </row>
    <row r="432" spans="1:9" ht="15">
      <c r="A432" s="21" t="s">
        <v>282</v>
      </c>
      <c r="B432" s="107" t="s">
        <v>155</v>
      </c>
      <c r="C432" s="107" t="s">
        <v>309</v>
      </c>
      <c r="D432" s="107" t="s">
        <v>954</v>
      </c>
      <c r="E432" s="203" t="s">
        <v>556</v>
      </c>
      <c r="F432" s="203" t="s">
        <v>765</v>
      </c>
      <c r="G432" s="37">
        <v>291.081</v>
      </c>
      <c r="H432" s="31"/>
      <c r="I432" s="31"/>
    </row>
    <row r="433" spans="1:9" ht="41.25" hidden="1">
      <c r="A433" s="520" t="s">
        <v>119</v>
      </c>
      <c r="B433" s="107" t="s">
        <v>155</v>
      </c>
      <c r="C433" s="107" t="s">
        <v>309</v>
      </c>
      <c r="D433" s="107" t="s">
        <v>954</v>
      </c>
      <c r="E433" s="203" t="s">
        <v>120</v>
      </c>
      <c r="F433" s="203"/>
      <c r="G433" s="37">
        <f>G434</f>
        <v>0</v>
      </c>
      <c r="H433" s="31"/>
      <c r="I433" s="31"/>
    </row>
    <row r="434" spans="1:9" ht="15" hidden="1">
      <c r="A434" s="21" t="s">
        <v>282</v>
      </c>
      <c r="B434" s="107" t="s">
        <v>155</v>
      </c>
      <c r="C434" s="107" t="s">
        <v>309</v>
      </c>
      <c r="D434" s="107" t="s">
        <v>954</v>
      </c>
      <c r="E434" s="203" t="s">
        <v>120</v>
      </c>
      <c r="F434" s="203" t="s">
        <v>765</v>
      </c>
      <c r="G434" s="37"/>
      <c r="H434" s="31"/>
      <c r="I434" s="31"/>
    </row>
    <row r="435" spans="1:9" ht="41.25">
      <c r="A435" s="473" t="s">
        <v>34</v>
      </c>
      <c r="B435" s="107" t="s">
        <v>155</v>
      </c>
      <c r="C435" s="107" t="s">
        <v>309</v>
      </c>
      <c r="D435" s="107" t="s">
        <v>954</v>
      </c>
      <c r="E435" s="203" t="s">
        <v>35</v>
      </c>
      <c r="F435" s="203"/>
      <c r="G435" s="37">
        <f>G436</f>
        <v>68.919</v>
      </c>
      <c r="H435" s="31"/>
      <c r="I435" s="31"/>
    </row>
    <row r="436" spans="1:9" ht="15">
      <c r="A436" s="21" t="s">
        <v>282</v>
      </c>
      <c r="B436" s="107" t="s">
        <v>155</v>
      </c>
      <c r="C436" s="107" t="s">
        <v>309</v>
      </c>
      <c r="D436" s="107" t="s">
        <v>954</v>
      </c>
      <c r="E436" s="203" t="s">
        <v>35</v>
      </c>
      <c r="F436" s="203" t="s">
        <v>765</v>
      </c>
      <c r="G436" s="37">
        <v>68.919</v>
      </c>
      <c r="H436" s="31"/>
      <c r="I436" s="31"/>
    </row>
    <row r="437" spans="1:9" ht="41.25">
      <c r="A437" s="255" t="s">
        <v>602</v>
      </c>
      <c r="B437" s="110" t="s">
        <v>155</v>
      </c>
      <c r="C437" s="110" t="s">
        <v>309</v>
      </c>
      <c r="D437" s="110" t="s">
        <v>954</v>
      </c>
      <c r="E437" s="201" t="s">
        <v>632</v>
      </c>
      <c r="F437" s="201"/>
      <c r="G437" s="39">
        <f>G438</f>
        <v>8440.018</v>
      </c>
      <c r="H437" s="31"/>
      <c r="I437" s="31"/>
    </row>
    <row r="438" spans="1:9" ht="27.75">
      <c r="A438" s="257" t="s">
        <v>603</v>
      </c>
      <c r="B438" s="107" t="s">
        <v>155</v>
      </c>
      <c r="C438" s="107" t="s">
        <v>309</v>
      </c>
      <c r="D438" s="107" t="s">
        <v>954</v>
      </c>
      <c r="E438" s="203" t="s">
        <v>633</v>
      </c>
      <c r="F438" s="203"/>
      <c r="G438" s="37">
        <f>G439</f>
        <v>8440.018</v>
      </c>
      <c r="H438" s="31"/>
      <c r="I438" s="31"/>
    </row>
    <row r="439" spans="1:9" ht="15">
      <c r="A439" s="404" t="s">
        <v>604</v>
      </c>
      <c r="B439" s="107" t="s">
        <v>155</v>
      </c>
      <c r="C439" s="107" t="s">
        <v>309</v>
      </c>
      <c r="D439" s="107" t="s">
        <v>954</v>
      </c>
      <c r="E439" s="203" t="s">
        <v>605</v>
      </c>
      <c r="F439" s="203"/>
      <c r="G439" s="37">
        <f>G440+G442</f>
        <v>8440.018</v>
      </c>
      <c r="H439" s="31"/>
      <c r="I439" s="31"/>
    </row>
    <row r="440" spans="1:9" ht="30">
      <c r="A440" s="507" t="s">
        <v>22</v>
      </c>
      <c r="B440" s="107" t="s">
        <v>155</v>
      </c>
      <c r="C440" s="107" t="s">
        <v>309</v>
      </c>
      <c r="D440" s="107" t="s">
        <v>954</v>
      </c>
      <c r="E440" s="203" t="s">
        <v>21</v>
      </c>
      <c r="F440" s="203"/>
      <c r="G440" s="37">
        <f>G441</f>
        <v>5817.587</v>
      </c>
      <c r="H440" s="31"/>
      <c r="I440" s="31"/>
    </row>
    <row r="441" spans="1:9" ht="15">
      <c r="A441" s="21" t="s">
        <v>282</v>
      </c>
      <c r="B441" s="107" t="s">
        <v>155</v>
      </c>
      <c r="C441" s="107" t="s">
        <v>309</v>
      </c>
      <c r="D441" s="107" t="s">
        <v>954</v>
      </c>
      <c r="E441" s="203" t="s">
        <v>21</v>
      </c>
      <c r="F441" s="203" t="s">
        <v>765</v>
      </c>
      <c r="G441" s="37">
        <v>5817.587</v>
      </c>
      <c r="H441" s="31"/>
      <c r="I441" s="31"/>
    </row>
    <row r="442" spans="1:9" ht="30">
      <c r="A442" s="507" t="s">
        <v>24</v>
      </c>
      <c r="B442" s="107" t="s">
        <v>155</v>
      </c>
      <c r="C442" s="107" t="s">
        <v>309</v>
      </c>
      <c r="D442" s="107" t="s">
        <v>954</v>
      </c>
      <c r="E442" s="203" t="s">
        <v>23</v>
      </c>
      <c r="F442" s="203"/>
      <c r="G442" s="37">
        <f>G443</f>
        <v>2622.431</v>
      </c>
      <c r="H442" s="31"/>
      <c r="I442" s="31"/>
    </row>
    <row r="443" spans="1:9" ht="15">
      <c r="A443" s="21" t="s">
        <v>282</v>
      </c>
      <c r="B443" s="107" t="s">
        <v>155</v>
      </c>
      <c r="C443" s="107" t="s">
        <v>309</v>
      </c>
      <c r="D443" s="107" t="s">
        <v>954</v>
      </c>
      <c r="E443" s="203" t="s">
        <v>23</v>
      </c>
      <c r="F443" s="203" t="s">
        <v>765</v>
      </c>
      <c r="G443" s="37">
        <v>2622.431</v>
      </c>
      <c r="H443" s="31"/>
      <c r="I443" s="31"/>
    </row>
    <row r="444" spans="1:9" ht="15">
      <c r="A444" s="147" t="s">
        <v>865</v>
      </c>
      <c r="B444" s="110" t="s">
        <v>155</v>
      </c>
      <c r="C444" s="147" t="s">
        <v>309</v>
      </c>
      <c r="D444" s="147" t="s">
        <v>773</v>
      </c>
      <c r="E444" s="202"/>
      <c r="F444" s="202"/>
      <c r="G444" s="52">
        <f>G445+G449</f>
        <v>145.4</v>
      </c>
      <c r="H444" s="31"/>
      <c r="I444" s="31"/>
    </row>
    <row r="445" spans="1:9" ht="27.75" hidden="1">
      <c r="A445" s="162" t="s">
        <v>321</v>
      </c>
      <c r="B445" s="110" t="s">
        <v>155</v>
      </c>
      <c r="C445" s="147" t="s">
        <v>309</v>
      </c>
      <c r="D445" s="147" t="s">
        <v>773</v>
      </c>
      <c r="E445" s="202" t="s">
        <v>1071</v>
      </c>
      <c r="F445" s="202"/>
      <c r="G445" s="39">
        <f>G446</f>
        <v>0</v>
      </c>
      <c r="H445" s="31"/>
      <c r="I445" s="31"/>
    </row>
    <row r="446" spans="1:9" ht="27.75" hidden="1">
      <c r="A446" s="217" t="s">
        <v>1072</v>
      </c>
      <c r="B446" s="107" t="s">
        <v>155</v>
      </c>
      <c r="C446" s="107" t="s">
        <v>309</v>
      </c>
      <c r="D446" s="107" t="s">
        <v>773</v>
      </c>
      <c r="E446" s="203" t="s">
        <v>466</v>
      </c>
      <c r="F446" s="203"/>
      <c r="G446" s="37">
        <f>G447</f>
        <v>0</v>
      </c>
      <c r="H446" s="31"/>
      <c r="I446" s="31"/>
    </row>
    <row r="447" spans="1:9" ht="15" hidden="1">
      <c r="A447" s="211" t="s">
        <v>1052</v>
      </c>
      <c r="B447" s="107" t="s">
        <v>155</v>
      </c>
      <c r="C447" s="107" t="s">
        <v>309</v>
      </c>
      <c r="D447" s="107" t="s">
        <v>773</v>
      </c>
      <c r="E447" s="203" t="s">
        <v>397</v>
      </c>
      <c r="F447" s="203"/>
      <c r="G447" s="37">
        <f>G448</f>
        <v>0</v>
      </c>
      <c r="H447" s="31"/>
      <c r="I447" s="31"/>
    </row>
    <row r="448" spans="1:9" ht="15" hidden="1">
      <c r="A448" s="21" t="s">
        <v>282</v>
      </c>
      <c r="B448" s="107" t="s">
        <v>155</v>
      </c>
      <c r="C448" s="107" t="s">
        <v>309</v>
      </c>
      <c r="D448" s="107" t="s">
        <v>773</v>
      </c>
      <c r="E448" s="203" t="s">
        <v>397</v>
      </c>
      <c r="F448" s="203" t="s">
        <v>765</v>
      </c>
      <c r="G448" s="37"/>
      <c r="H448" s="31"/>
      <c r="I448" s="31"/>
    </row>
    <row r="449" spans="1:9" ht="48" customHeight="1">
      <c r="A449" s="207" t="s">
        <v>531</v>
      </c>
      <c r="B449" s="110" t="s">
        <v>155</v>
      </c>
      <c r="C449" s="110" t="s">
        <v>799</v>
      </c>
      <c r="D449" s="110" t="s">
        <v>773</v>
      </c>
      <c r="E449" s="201" t="s">
        <v>565</v>
      </c>
      <c r="F449" s="201"/>
      <c r="G449" s="40">
        <f>G450</f>
        <v>145.4</v>
      </c>
      <c r="H449" s="31"/>
      <c r="I449" s="31"/>
    </row>
    <row r="450" spans="1:9" ht="39.75" customHeight="1">
      <c r="A450" s="219" t="s">
        <v>566</v>
      </c>
      <c r="B450" s="107" t="s">
        <v>155</v>
      </c>
      <c r="C450" s="107" t="s">
        <v>309</v>
      </c>
      <c r="D450" s="107" t="s">
        <v>773</v>
      </c>
      <c r="E450" s="203" t="s">
        <v>567</v>
      </c>
      <c r="F450" s="203"/>
      <c r="G450" s="38">
        <f>G451+G454</f>
        <v>145.4</v>
      </c>
      <c r="H450" s="31"/>
      <c r="I450" s="31"/>
    </row>
    <row r="451" spans="1:9" ht="39.75" customHeight="1">
      <c r="A451" s="220" t="s">
        <v>568</v>
      </c>
      <c r="B451" s="107" t="s">
        <v>155</v>
      </c>
      <c r="C451" s="107" t="s">
        <v>309</v>
      </c>
      <c r="D451" s="107" t="s">
        <v>773</v>
      </c>
      <c r="E451" s="203" t="s">
        <v>569</v>
      </c>
      <c r="F451" s="203"/>
      <c r="G451" s="38">
        <f>G452</f>
        <v>100.5</v>
      </c>
      <c r="H451" s="31"/>
      <c r="I451" s="31"/>
    </row>
    <row r="452" spans="1:9" ht="27.75">
      <c r="A452" s="219" t="s">
        <v>570</v>
      </c>
      <c r="B452" s="107" t="s">
        <v>155</v>
      </c>
      <c r="C452" s="107" t="s">
        <v>309</v>
      </c>
      <c r="D452" s="107" t="s">
        <v>773</v>
      </c>
      <c r="E452" s="203" t="s">
        <v>571</v>
      </c>
      <c r="F452" s="203"/>
      <c r="G452" s="38">
        <f>G453</f>
        <v>100.5</v>
      </c>
      <c r="H452" s="31"/>
      <c r="I452" s="31"/>
    </row>
    <row r="453" spans="1:9" ht="15">
      <c r="A453" s="21" t="s">
        <v>282</v>
      </c>
      <c r="B453" s="107" t="s">
        <v>155</v>
      </c>
      <c r="C453" s="107" t="s">
        <v>309</v>
      </c>
      <c r="D453" s="107" t="s">
        <v>773</v>
      </c>
      <c r="E453" s="203" t="s">
        <v>571</v>
      </c>
      <c r="F453" s="203" t="s">
        <v>765</v>
      </c>
      <c r="G453" s="38">
        <v>100.5</v>
      </c>
      <c r="H453" s="31"/>
      <c r="I453" s="31"/>
    </row>
    <row r="454" spans="1:9" ht="41.25">
      <c r="A454" s="220" t="s">
        <v>572</v>
      </c>
      <c r="B454" s="107" t="s">
        <v>155</v>
      </c>
      <c r="C454" s="107" t="s">
        <v>309</v>
      </c>
      <c r="D454" s="107" t="s">
        <v>773</v>
      </c>
      <c r="E454" s="203" t="s">
        <v>599</v>
      </c>
      <c r="F454" s="203"/>
      <c r="G454" s="38">
        <f>G455</f>
        <v>44.9</v>
      </c>
      <c r="H454" s="31"/>
      <c r="I454" s="31"/>
    </row>
    <row r="455" spans="1:9" ht="27.75">
      <c r="A455" s="219" t="s">
        <v>574</v>
      </c>
      <c r="B455" s="107" t="s">
        <v>155</v>
      </c>
      <c r="C455" s="107" t="s">
        <v>309</v>
      </c>
      <c r="D455" s="107" t="s">
        <v>773</v>
      </c>
      <c r="E455" s="203" t="s">
        <v>573</v>
      </c>
      <c r="F455" s="203"/>
      <c r="G455" s="38">
        <f>G456</f>
        <v>44.9</v>
      </c>
      <c r="H455" s="31"/>
      <c r="I455" s="31"/>
    </row>
    <row r="456" spans="1:9" ht="15">
      <c r="A456" s="21" t="s">
        <v>282</v>
      </c>
      <c r="B456" s="107" t="s">
        <v>155</v>
      </c>
      <c r="C456" s="107" t="s">
        <v>309</v>
      </c>
      <c r="D456" s="107" t="s">
        <v>773</v>
      </c>
      <c r="E456" s="203" t="s">
        <v>573</v>
      </c>
      <c r="F456" s="203" t="s">
        <v>765</v>
      </c>
      <c r="G456" s="38">
        <v>44.9</v>
      </c>
      <c r="H456" s="31"/>
      <c r="I456" s="31"/>
    </row>
    <row r="457" spans="1:9" ht="15">
      <c r="A457" s="162" t="s">
        <v>151</v>
      </c>
      <c r="B457" s="110" t="s">
        <v>155</v>
      </c>
      <c r="C457" s="110" t="s">
        <v>777</v>
      </c>
      <c r="D457" s="110"/>
      <c r="E457" s="201"/>
      <c r="F457" s="201"/>
      <c r="G457" s="40">
        <f aca="true" t="shared" si="24" ref="G457:G462">G458</f>
        <v>91.753</v>
      </c>
      <c r="H457" s="31"/>
      <c r="I457" s="31"/>
    </row>
    <row r="458" spans="1:9" ht="15">
      <c r="A458" s="110" t="s">
        <v>154</v>
      </c>
      <c r="B458" s="110" t="s">
        <v>155</v>
      </c>
      <c r="C458" s="110" t="s">
        <v>777</v>
      </c>
      <c r="D458" s="110" t="s">
        <v>777</v>
      </c>
      <c r="E458" s="201"/>
      <c r="F458" s="201"/>
      <c r="G458" s="40">
        <f t="shared" si="24"/>
        <v>91.753</v>
      </c>
      <c r="H458" s="31"/>
      <c r="I458" s="31"/>
    </row>
    <row r="459" spans="1:9" ht="54.75">
      <c r="A459" s="209" t="s">
        <v>478</v>
      </c>
      <c r="B459" s="107" t="s">
        <v>155</v>
      </c>
      <c r="C459" s="110" t="s">
        <v>777</v>
      </c>
      <c r="D459" s="110" t="s">
        <v>777</v>
      </c>
      <c r="E459" s="110" t="s">
        <v>479</v>
      </c>
      <c r="F459" s="107"/>
      <c r="G459" s="105">
        <f t="shared" si="24"/>
        <v>91.753</v>
      </c>
      <c r="H459" s="31"/>
      <c r="I459" s="31"/>
    </row>
    <row r="460" spans="1:9" ht="14.25" customHeight="1">
      <c r="A460" s="190" t="s">
        <v>979</v>
      </c>
      <c r="B460" s="107" t="s">
        <v>155</v>
      </c>
      <c r="C460" s="107" t="s">
        <v>777</v>
      </c>
      <c r="D460" s="107" t="s">
        <v>777</v>
      </c>
      <c r="E460" s="107" t="s">
        <v>486</v>
      </c>
      <c r="F460" s="107"/>
      <c r="G460" s="105">
        <f t="shared" si="24"/>
        <v>91.753</v>
      </c>
      <c r="H460" s="31"/>
      <c r="I460" s="31"/>
    </row>
    <row r="461" spans="1:9" ht="27.75">
      <c r="A461" s="224" t="s">
        <v>981</v>
      </c>
      <c r="B461" s="107" t="s">
        <v>155</v>
      </c>
      <c r="C461" s="107" t="s">
        <v>777</v>
      </c>
      <c r="D461" s="107" t="s">
        <v>777</v>
      </c>
      <c r="E461" s="107" t="s">
        <v>488</v>
      </c>
      <c r="F461" s="107"/>
      <c r="G461" s="161">
        <f t="shared" si="24"/>
        <v>91.753</v>
      </c>
      <c r="H461" s="31"/>
      <c r="I461" s="31"/>
    </row>
    <row r="462" spans="1:9" ht="15">
      <c r="A462" s="197" t="s">
        <v>323</v>
      </c>
      <c r="B462" s="107" t="s">
        <v>155</v>
      </c>
      <c r="C462" s="107" t="s">
        <v>777</v>
      </c>
      <c r="D462" s="107" t="s">
        <v>777</v>
      </c>
      <c r="E462" s="107" t="s">
        <v>1024</v>
      </c>
      <c r="F462" s="107"/>
      <c r="G462" s="161">
        <f t="shared" si="24"/>
        <v>91.753</v>
      </c>
      <c r="H462" s="31"/>
      <c r="I462" s="31"/>
    </row>
    <row r="463" spans="1:9" ht="27.75">
      <c r="A463" s="232" t="s">
        <v>575</v>
      </c>
      <c r="B463" s="107" t="s">
        <v>155</v>
      </c>
      <c r="C463" s="107" t="s">
        <v>777</v>
      </c>
      <c r="D463" s="107" t="s">
        <v>777</v>
      </c>
      <c r="E463" s="107" t="s">
        <v>1024</v>
      </c>
      <c r="F463" s="107" t="s">
        <v>763</v>
      </c>
      <c r="G463" s="161">
        <v>91.753</v>
      </c>
      <c r="H463" s="31"/>
      <c r="I463" s="31"/>
    </row>
    <row r="464" spans="1:9" ht="15">
      <c r="A464" s="210" t="s">
        <v>785</v>
      </c>
      <c r="B464" s="110" t="s">
        <v>155</v>
      </c>
      <c r="C464" s="110">
        <v>10</v>
      </c>
      <c r="D464" s="110"/>
      <c r="E464" s="107"/>
      <c r="F464" s="107"/>
      <c r="G464" s="39">
        <f>G465</f>
        <v>12645.617</v>
      </c>
      <c r="H464" s="24">
        <f aca="true" t="shared" si="25" ref="H464:I466">H465</f>
        <v>14738.469</v>
      </c>
      <c r="I464" s="24">
        <f t="shared" si="25"/>
        <v>15370.759</v>
      </c>
    </row>
    <row r="465" spans="1:9" ht="15">
      <c r="A465" s="210" t="s">
        <v>788</v>
      </c>
      <c r="B465" s="110" t="s">
        <v>155</v>
      </c>
      <c r="C465" s="110">
        <v>10</v>
      </c>
      <c r="D465" s="110" t="s">
        <v>773</v>
      </c>
      <c r="E465" s="107"/>
      <c r="F465" s="107"/>
      <c r="G465" s="37">
        <f>G466+G488</f>
        <v>12645.617</v>
      </c>
      <c r="H465" s="23">
        <f t="shared" si="25"/>
        <v>14738.469</v>
      </c>
      <c r="I465" s="23">
        <f t="shared" si="25"/>
        <v>15370.759</v>
      </c>
    </row>
    <row r="466" spans="1:9" ht="29.25" customHeight="1">
      <c r="A466" s="174" t="s">
        <v>766</v>
      </c>
      <c r="B466" s="110" t="s">
        <v>155</v>
      </c>
      <c r="C466" s="147" t="s">
        <v>159</v>
      </c>
      <c r="D466" s="147" t="s">
        <v>773</v>
      </c>
      <c r="E466" s="175" t="s">
        <v>356</v>
      </c>
      <c r="F466" s="147"/>
      <c r="G466" s="52">
        <f>G467</f>
        <v>12645.617</v>
      </c>
      <c r="H466" s="25">
        <f t="shared" si="25"/>
        <v>14738.469</v>
      </c>
      <c r="I466" s="25">
        <f t="shared" si="25"/>
        <v>15370.759</v>
      </c>
    </row>
    <row r="467" spans="1:9" ht="41.25">
      <c r="A467" s="176" t="s">
        <v>767</v>
      </c>
      <c r="B467" s="107" t="s">
        <v>155</v>
      </c>
      <c r="C467" s="153" t="s">
        <v>159</v>
      </c>
      <c r="D467" s="153" t="s">
        <v>773</v>
      </c>
      <c r="E467" s="176" t="s">
        <v>361</v>
      </c>
      <c r="F467" s="153"/>
      <c r="G467" s="53">
        <f>G468+G474+G481</f>
        <v>12645.617</v>
      </c>
      <c r="H467" s="48">
        <f>H469+H472+H482+H485</f>
        <v>14738.469</v>
      </c>
      <c r="I467" s="48">
        <f>I469+I472+I482+I485</f>
        <v>15370.759</v>
      </c>
    </row>
    <row r="468" spans="1:9" ht="15">
      <c r="A468" s="177" t="s">
        <v>362</v>
      </c>
      <c r="B468" s="107" t="s">
        <v>155</v>
      </c>
      <c r="C468" s="107" t="s">
        <v>159</v>
      </c>
      <c r="D468" s="107" t="s">
        <v>773</v>
      </c>
      <c r="E468" s="159" t="s">
        <v>363</v>
      </c>
      <c r="F468" s="107"/>
      <c r="G468" s="37">
        <f>G469</f>
        <v>2731.723</v>
      </c>
      <c r="H468" s="48"/>
      <c r="I468" s="48"/>
    </row>
    <row r="469" spans="1:9" ht="15">
      <c r="A469" s="107" t="s">
        <v>789</v>
      </c>
      <c r="B469" s="107" t="s">
        <v>155</v>
      </c>
      <c r="C469" s="107" t="s">
        <v>159</v>
      </c>
      <c r="D469" s="107" t="s">
        <v>773</v>
      </c>
      <c r="E469" s="107" t="s">
        <v>364</v>
      </c>
      <c r="F469" s="107"/>
      <c r="G469" s="37">
        <f>G471+G470</f>
        <v>2731.723</v>
      </c>
      <c r="H469" s="23">
        <f>H471+H470</f>
        <v>3155.477</v>
      </c>
      <c r="I469" s="23">
        <f>I471+I470</f>
        <v>3291.167</v>
      </c>
    </row>
    <row r="470" spans="1:9" ht="27.75">
      <c r="A470" s="232" t="s">
        <v>575</v>
      </c>
      <c r="B470" s="107" t="s">
        <v>155</v>
      </c>
      <c r="C470" s="107" t="s">
        <v>159</v>
      </c>
      <c r="D470" s="107" t="s">
        <v>773</v>
      </c>
      <c r="E470" s="107" t="s">
        <v>364</v>
      </c>
      <c r="F470" s="107" t="s">
        <v>763</v>
      </c>
      <c r="G470" s="37">
        <v>25</v>
      </c>
      <c r="H470" s="23">
        <v>40.477</v>
      </c>
      <c r="I470" s="23">
        <v>51.167</v>
      </c>
    </row>
    <row r="471" spans="1:9" ht="23.25" customHeight="1">
      <c r="A471" s="159" t="s">
        <v>298</v>
      </c>
      <c r="B471" s="107" t="s">
        <v>155</v>
      </c>
      <c r="C471" s="107" t="s">
        <v>159</v>
      </c>
      <c r="D471" s="107" t="s">
        <v>773</v>
      </c>
      <c r="E471" s="107" t="s">
        <v>364</v>
      </c>
      <c r="F471" s="107" t="s">
        <v>160</v>
      </c>
      <c r="G471" s="38">
        <v>2706.723</v>
      </c>
      <c r="H471" s="22">
        <v>3115</v>
      </c>
      <c r="I471" s="22">
        <v>3240</v>
      </c>
    </row>
    <row r="472" spans="1:9" ht="0.75" customHeight="1">
      <c r="A472" s="169" t="s">
        <v>893</v>
      </c>
      <c r="B472" s="107" t="s">
        <v>155</v>
      </c>
      <c r="C472" s="107" t="s">
        <v>159</v>
      </c>
      <c r="D472" s="107" t="s">
        <v>773</v>
      </c>
      <c r="E472" s="159" t="s">
        <v>710</v>
      </c>
      <c r="F472" s="107"/>
      <c r="G472" s="37">
        <f>G475+G478</f>
        <v>9383.67</v>
      </c>
      <c r="H472" s="23">
        <f>H475+H478</f>
        <v>10885.73</v>
      </c>
      <c r="I472" s="23">
        <f>I475+I478</f>
        <v>11375.592</v>
      </c>
    </row>
    <row r="473" spans="1:9" ht="42" customHeight="1" hidden="1">
      <c r="A473" s="169"/>
      <c r="B473" s="107"/>
      <c r="C473" s="107"/>
      <c r="D473" s="107"/>
      <c r="E473" s="159"/>
      <c r="F473" s="107"/>
      <c r="G473" s="37"/>
      <c r="H473" s="23"/>
      <c r="I473" s="23"/>
    </row>
    <row r="474" spans="1:9" ht="26.25" customHeight="1">
      <c r="A474" s="178" t="s">
        <v>365</v>
      </c>
      <c r="B474" s="107" t="s">
        <v>155</v>
      </c>
      <c r="C474" s="107" t="s">
        <v>159</v>
      </c>
      <c r="D474" s="107" t="s">
        <v>773</v>
      </c>
      <c r="E474" s="159" t="s">
        <v>366</v>
      </c>
      <c r="F474" s="107"/>
      <c r="G474" s="37">
        <f>G475+G478</f>
        <v>9383.67</v>
      </c>
      <c r="H474" s="23"/>
      <c r="I474" s="23"/>
    </row>
    <row r="475" spans="1:9" ht="15">
      <c r="A475" s="169" t="s">
        <v>790</v>
      </c>
      <c r="B475" s="107" t="s">
        <v>155</v>
      </c>
      <c r="C475" s="107" t="s">
        <v>159</v>
      </c>
      <c r="D475" s="107" t="s">
        <v>773</v>
      </c>
      <c r="E475" s="159" t="s">
        <v>367</v>
      </c>
      <c r="F475" s="107"/>
      <c r="G475" s="37">
        <f>G477+G476</f>
        <v>7827</v>
      </c>
      <c r="H475" s="23">
        <f>H477+H476</f>
        <v>8602.73</v>
      </c>
      <c r="I475" s="23">
        <f>I477+I476</f>
        <v>8889.305</v>
      </c>
    </row>
    <row r="476" spans="1:9" ht="27.75">
      <c r="A476" s="232" t="s">
        <v>575</v>
      </c>
      <c r="B476" s="107" t="s">
        <v>155</v>
      </c>
      <c r="C476" s="107" t="s">
        <v>159</v>
      </c>
      <c r="D476" s="107" t="s">
        <v>773</v>
      </c>
      <c r="E476" s="159" t="s">
        <v>367</v>
      </c>
      <c r="F476" s="107" t="s">
        <v>763</v>
      </c>
      <c r="G476" s="37">
        <v>100</v>
      </c>
      <c r="H476" s="23">
        <v>132.73</v>
      </c>
      <c r="I476" s="23">
        <v>99.305</v>
      </c>
    </row>
    <row r="477" spans="1:9" ht="15">
      <c r="A477" s="159" t="s">
        <v>298</v>
      </c>
      <c r="B477" s="107" t="s">
        <v>155</v>
      </c>
      <c r="C477" s="107" t="s">
        <v>159</v>
      </c>
      <c r="D477" s="107" t="s">
        <v>773</v>
      </c>
      <c r="E477" s="159" t="s">
        <v>367</v>
      </c>
      <c r="F477" s="107" t="s">
        <v>160</v>
      </c>
      <c r="G477" s="38">
        <v>7727</v>
      </c>
      <c r="H477" s="22">
        <v>8470</v>
      </c>
      <c r="I477" s="22">
        <v>8790</v>
      </c>
    </row>
    <row r="478" spans="1:9" ht="15">
      <c r="A478" s="169" t="s">
        <v>140</v>
      </c>
      <c r="B478" s="107" t="s">
        <v>155</v>
      </c>
      <c r="C478" s="107" t="s">
        <v>159</v>
      </c>
      <c r="D478" s="107" t="s">
        <v>773</v>
      </c>
      <c r="E478" s="159" t="s">
        <v>368</v>
      </c>
      <c r="F478" s="107"/>
      <c r="G478" s="37">
        <f>G480+G479</f>
        <v>1556.67</v>
      </c>
      <c r="H478" s="23">
        <f>H480+H479</f>
        <v>2283</v>
      </c>
      <c r="I478" s="23">
        <f>I480+I479</f>
        <v>2486.287</v>
      </c>
    </row>
    <row r="479" spans="1:9" ht="27.75">
      <c r="A479" s="232" t="s">
        <v>575</v>
      </c>
      <c r="B479" s="107" t="s">
        <v>155</v>
      </c>
      <c r="C479" s="107" t="s">
        <v>159</v>
      </c>
      <c r="D479" s="107" t="s">
        <v>773</v>
      </c>
      <c r="E479" s="159" t="s">
        <v>368</v>
      </c>
      <c r="F479" s="107" t="s">
        <v>763</v>
      </c>
      <c r="G479" s="37">
        <v>26</v>
      </c>
      <c r="H479" s="23">
        <v>33</v>
      </c>
      <c r="I479" s="23">
        <v>36.287</v>
      </c>
    </row>
    <row r="480" spans="1:9" ht="15">
      <c r="A480" s="159" t="s">
        <v>298</v>
      </c>
      <c r="B480" s="107" t="s">
        <v>155</v>
      </c>
      <c r="C480" s="107" t="s">
        <v>159</v>
      </c>
      <c r="D480" s="107" t="s">
        <v>773</v>
      </c>
      <c r="E480" s="159" t="s">
        <v>368</v>
      </c>
      <c r="F480" s="107" t="s">
        <v>160</v>
      </c>
      <c r="G480" s="38">
        <v>1530.67</v>
      </c>
      <c r="H480" s="22">
        <v>2250</v>
      </c>
      <c r="I480" s="22">
        <v>2450</v>
      </c>
    </row>
    <row r="481" spans="1:9" ht="27.75">
      <c r="A481" s="233" t="s">
        <v>369</v>
      </c>
      <c r="B481" s="107" t="s">
        <v>155</v>
      </c>
      <c r="C481" s="107" t="s">
        <v>159</v>
      </c>
      <c r="D481" s="107" t="s">
        <v>773</v>
      </c>
      <c r="E481" s="159" t="s">
        <v>370</v>
      </c>
      <c r="F481" s="107"/>
      <c r="G481" s="38">
        <f>G482+G485</f>
        <v>530.2239999999999</v>
      </c>
      <c r="H481" s="22"/>
      <c r="I481" s="22"/>
    </row>
    <row r="482" spans="1:9" ht="27.75">
      <c r="A482" s="169" t="s">
        <v>791</v>
      </c>
      <c r="B482" s="107" t="s">
        <v>155</v>
      </c>
      <c r="C482" s="107" t="s">
        <v>159</v>
      </c>
      <c r="D482" s="107" t="s">
        <v>773</v>
      </c>
      <c r="E482" s="159" t="s">
        <v>371</v>
      </c>
      <c r="F482" s="107"/>
      <c r="G482" s="37">
        <f>G484+G483</f>
        <v>91.983</v>
      </c>
      <c r="H482" s="23">
        <f>H484+H483</f>
        <v>149.733</v>
      </c>
      <c r="I482" s="23">
        <f>I484+I483</f>
        <v>156.472</v>
      </c>
    </row>
    <row r="483" spans="1:9" ht="27.75">
      <c r="A483" s="232" t="s">
        <v>575</v>
      </c>
      <c r="B483" s="107" t="s">
        <v>155</v>
      </c>
      <c r="C483" s="107" t="s">
        <v>159</v>
      </c>
      <c r="D483" s="107" t="s">
        <v>773</v>
      </c>
      <c r="E483" s="159" t="s">
        <v>371</v>
      </c>
      <c r="F483" s="107" t="s">
        <v>763</v>
      </c>
      <c r="G483" s="37">
        <v>1.483</v>
      </c>
      <c r="H483" s="23">
        <v>4.733</v>
      </c>
      <c r="I483" s="23">
        <v>5.472</v>
      </c>
    </row>
    <row r="484" spans="1:9" ht="15">
      <c r="A484" s="159" t="s">
        <v>298</v>
      </c>
      <c r="B484" s="107" t="s">
        <v>155</v>
      </c>
      <c r="C484" s="107" t="s">
        <v>159</v>
      </c>
      <c r="D484" s="107" t="s">
        <v>773</v>
      </c>
      <c r="E484" s="159" t="s">
        <v>371</v>
      </c>
      <c r="F484" s="107" t="s">
        <v>160</v>
      </c>
      <c r="G484" s="38">
        <v>90.5</v>
      </c>
      <c r="H484" s="22">
        <v>145</v>
      </c>
      <c r="I484" s="22">
        <v>151</v>
      </c>
    </row>
    <row r="485" spans="1:9" ht="27.75">
      <c r="A485" s="159" t="s">
        <v>883</v>
      </c>
      <c r="B485" s="107" t="s">
        <v>155</v>
      </c>
      <c r="C485" s="107" t="s">
        <v>159</v>
      </c>
      <c r="D485" s="159" t="s">
        <v>773</v>
      </c>
      <c r="E485" s="159" t="s">
        <v>372</v>
      </c>
      <c r="F485" s="107"/>
      <c r="G485" s="37">
        <f>G487+G486</f>
        <v>438.241</v>
      </c>
      <c r="H485" s="23">
        <f>H487+H486</f>
        <v>547.529</v>
      </c>
      <c r="I485" s="23">
        <f>I487+I486</f>
        <v>547.528</v>
      </c>
    </row>
    <row r="486" spans="1:9" ht="27.75">
      <c r="A486" s="232" t="s">
        <v>575</v>
      </c>
      <c r="B486" s="107" t="s">
        <v>155</v>
      </c>
      <c r="C486" s="107" t="s">
        <v>159</v>
      </c>
      <c r="D486" s="107" t="s">
        <v>773</v>
      </c>
      <c r="E486" s="159" t="s">
        <v>372</v>
      </c>
      <c r="F486" s="107" t="s">
        <v>763</v>
      </c>
      <c r="G486" s="37">
        <v>12.241</v>
      </c>
      <c r="H486" s="23">
        <v>12.529</v>
      </c>
      <c r="I486" s="23">
        <v>12.528</v>
      </c>
    </row>
    <row r="487" spans="1:9" ht="15">
      <c r="A487" s="159" t="s">
        <v>298</v>
      </c>
      <c r="B487" s="107" t="s">
        <v>155</v>
      </c>
      <c r="C487" s="107" t="s">
        <v>159</v>
      </c>
      <c r="D487" s="107" t="s">
        <v>773</v>
      </c>
      <c r="E487" s="159" t="s">
        <v>372</v>
      </c>
      <c r="F487" s="107" t="s">
        <v>160</v>
      </c>
      <c r="G487" s="38">
        <v>426</v>
      </c>
      <c r="H487" s="22">
        <v>535</v>
      </c>
      <c r="I487" s="22">
        <v>535</v>
      </c>
    </row>
    <row r="488" spans="1:9" ht="41.25" hidden="1">
      <c r="A488" s="162" t="s">
        <v>853</v>
      </c>
      <c r="B488" s="110" t="s">
        <v>155</v>
      </c>
      <c r="C488" s="110" t="s">
        <v>159</v>
      </c>
      <c r="D488" s="110" t="s">
        <v>773</v>
      </c>
      <c r="E488" s="184" t="s">
        <v>594</v>
      </c>
      <c r="F488" s="110"/>
      <c r="G488" s="40">
        <f>G489</f>
        <v>0</v>
      </c>
      <c r="H488" s="22"/>
      <c r="I488" s="22"/>
    </row>
    <row r="489" spans="1:9" ht="48" customHeight="1" hidden="1">
      <c r="A489" s="169" t="s">
        <v>854</v>
      </c>
      <c r="B489" s="107" t="s">
        <v>155</v>
      </c>
      <c r="C489" s="107" t="s">
        <v>159</v>
      </c>
      <c r="D489" s="107" t="s">
        <v>773</v>
      </c>
      <c r="E489" s="159" t="s">
        <v>593</v>
      </c>
      <c r="F489" s="107"/>
      <c r="G489" s="38">
        <f>G490</f>
        <v>0</v>
      </c>
      <c r="H489" s="22"/>
      <c r="I489" s="22"/>
    </row>
    <row r="490" spans="1:9" ht="15" hidden="1">
      <c r="A490" s="159" t="s">
        <v>855</v>
      </c>
      <c r="B490" s="107" t="s">
        <v>155</v>
      </c>
      <c r="C490" s="107" t="s">
        <v>159</v>
      </c>
      <c r="D490" s="107" t="s">
        <v>773</v>
      </c>
      <c r="E490" s="159" t="s">
        <v>856</v>
      </c>
      <c r="F490" s="107"/>
      <c r="G490" s="38">
        <f>G491</f>
        <v>0</v>
      </c>
      <c r="H490" s="22"/>
      <c r="I490" s="22"/>
    </row>
    <row r="491" spans="1:9" ht="15" hidden="1">
      <c r="A491" s="159" t="s">
        <v>298</v>
      </c>
      <c r="B491" s="107" t="s">
        <v>155</v>
      </c>
      <c r="C491" s="107" t="s">
        <v>159</v>
      </c>
      <c r="D491" s="107" t="s">
        <v>773</v>
      </c>
      <c r="E491" s="159" t="s">
        <v>856</v>
      </c>
      <c r="F491" s="107" t="s">
        <v>160</v>
      </c>
      <c r="G491" s="38"/>
      <c r="H491" s="22"/>
      <c r="I491" s="22"/>
    </row>
    <row r="492" spans="1:9" ht="27.75">
      <c r="A492" s="162" t="s">
        <v>1013</v>
      </c>
      <c r="B492" s="110" t="s">
        <v>155</v>
      </c>
      <c r="C492" s="110">
        <v>14</v>
      </c>
      <c r="D492" s="110"/>
      <c r="E492" s="110"/>
      <c r="F492" s="110"/>
      <c r="G492" s="39">
        <f>G493+G498</f>
        <v>6427.132</v>
      </c>
      <c r="H492" s="24">
        <f>H493+H498</f>
        <v>5174.937</v>
      </c>
      <c r="I492" s="24">
        <f>I493+I498</f>
        <v>3080.32</v>
      </c>
    </row>
    <row r="493" spans="1:9" ht="30.75" customHeight="1">
      <c r="A493" s="148" t="s">
        <v>89</v>
      </c>
      <c r="B493" s="153" t="s">
        <v>155</v>
      </c>
      <c r="C493" s="148" t="s">
        <v>764</v>
      </c>
      <c r="D493" s="202" t="s">
        <v>953</v>
      </c>
      <c r="E493" s="148" t="s">
        <v>878</v>
      </c>
      <c r="F493" s="147"/>
      <c r="G493" s="52">
        <f aca="true" t="shared" si="26" ref="G493:I496">G494</f>
        <v>6177.132</v>
      </c>
      <c r="H493" s="25">
        <f t="shared" si="26"/>
        <v>5174.937</v>
      </c>
      <c r="I493" s="25">
        <f t="shared" si="26"/>
        <v>3080.32</v>
      </c>
    </row>
    <row r="494" spans="1:9" ht="19.5" customHeight="1">
      <c r="A494" s="162" t="s">
        <v>882</v>
      </c>
      <c r="B494" s="107" t="s">
        <v>155</v>
      </c>
      <c r="C494" s="187" t="s">
        <v>764</v>
      </c>
      <c r="D494" s="206" t="s">
        <v>953</v>
      </c>
      <c r="E494" s="187" t="s">
        <v>991</v>
      </c>
      <c r="F494" s="147"/>
      <c r="G494" s="53">
        <f t="shared" si="26"/>
        <v>6177.132</v>
      </c>
      <c r="H494" s="48">
        <f t="shared" si="26"/>
        <v>5174.937</v>
      </c>
      <c r="I494" s="48">
        <f t="shared" si="26"/>
        <v>3080.32</v>
      </c>
    </row>
    <row r="495" spans="1:9" ht="18" customHeight="1">
      <c r="A495" s="148" t="s">
        <v>173</v>
      </c>
      <c r="B495" s="107" t="s">
        <v>155</v>
      </c>
      <c r="C495" s="169" t="s">
        <v>764</v>
      </c>
      <c r="D495" s="203" t="s">
        <v>953</v>
      </c>
      <c r="E495" s="169" t="s">
        <v>992</v>
      </c>
      <c r="F495" s="110"/>
      <c r="G495" s="37">
        <f t="shared" si="26"/>
        <v>6177.132</v>
      </c>
      <c r="H495" s="23">
        <f t="shared" si="26"/>
        <v>5174.937</v>
      </c>
      <c r="I495" s="23">
        <f t="shared" si="26"/>
        <v>3080.32</v>
      </c>
    </row>
    <row r="496" spans="1:9" ht="27.75">
      <c r="A496" s="169" t="s">
        <v>526</v>
      </c>
      <c r="B496" s="107" t="s">
        <v>155</v>
      </c>
      <c r="C496" s="169" t="s">
        <v>764</v>
      </c>
      <c r="D496" s="203" t="s">
        <v>953</v>
      </c>
      <c r="E496" s="169" t="s">
        <v>1033</v>
      </c>
      <c r="F496" s="110"/>
      <c r="G496" s="37">
        <f t="shared" si="26"/>
        <v>6177.132</v>
      </c>
      <c r="H496" s="23">
        <f t="shared" si="26"/>
        <v>5174.937</v>
      </c>
      <c r="I496" s="23">
        <f t="shared" si="26"/>
        <v>3080.32</v>
      </c>
    </row>
    <row r="497" spans="1:9" ht="15">
      <c r="A497" s="21" t="s">
        <v>282</v>
      </c>
      <c r="B497" s="107" t="s">
        <v>155</v>
      </c>
      <c r="C497" s="107" t="s">
        <v>764</v>
      </c>
      <c r="D497" s="203" t="s">
        <v>953</v>
      </c>
      <c r="E497" s="169" t="s">
        <v>1033</v>
      </c>
      <c r="F497" s="107" t="s">
        <v>765</v>
      </c>
      <c r="G497" s="38">
        <v>6177.132</v>
      </c>
      <c r="H497" s="22">
        <v>5174.937</v>
      </c>
      <c r="I497" s="22">
        <v>3080.32</v>
      </c>
    </row>
    <row r="498" spans="1:9" ht="15">
      <c r="A498" s="218" t="s">
        <v>144</v>
      </c>
      <c r="B498" s="107" t="s">
        <v>155</v>
      </c>
      <c r="C498" s="110" t="s">
        <v>764</v>
      </c>
      <c r="D498" s="201" t="s">
        <v>773</v>
      </c>
      <c r="E498" s="162"/>
      <c r="F498" s="110"/>
      <c r="G498" s="40">
        <f>G499</f>
        <v>250</v>
      </c>
      <c r="H498" s="34">
        <f aca="true" t="shared" si="27" ref="H498:I500">H499</f>
        <v>0</v>
      </c>
      <c r="I498" s="34">
        <f t="shared" si="27"/>
        <v>0</v>
      </c>
    </row>
    <row r="499" spans="1:9" ht="18" customHeight="1">
      <c r="A499" s="162" t="s">
        <v>882</v>
      </c>
      <c r="B499" s="107" t="s">
        <v>155</v>
      </c>
      <c r="C499" s="153" t="s">
        <v>764</v>
      </c>
      <c r="D499" s="206" t="s">
        <v>773</v>
      </c>
      <c r="E499" s="187" t="s">
        <v>991</v>
      </c>
      <c r="F499" s="153"/>
      <c r="G499" s="104">
        <f>G500</f>
        <v>250</v>
      </c>
      <c r="H499" s="56">
        <f t="shared" si="27"/>
        <v>0</v>
      </c>
      <c r="I499" s="56">
        <f t="shared" si="27"/>
        <v>0</v>
      </c>
    </row>
    <row r="500" spans="1:9" ht="15">
      <c r="A500" s="148" t="s">
        <v>173</v>
      </c>
      <c r="B500" s="107" t="s">
        <v>155</v>
      </c>
      <c r="C500" s="107" t="s">
        <v>400</v>
      </c>
      <c r="D500" s="107" t="s">
        <v>773</v>
      </c>
      <c r="E500" s="169" t="s">
        <v>992</v>
      </c>
      <c r="F500" s="107"/>
      <c r="G500" s="38">
        <f>G501</f>
        <v>250</v>
      </c>
      <c r="H500" s="31">
        <f t="shared" si="27"/>
        <v>0</v>
      </c>
      <c r="I500" s="31">
        <f t="shared" si="27"/>
        <v>0</v>
      </c>
    </row>
    <row r="501" spans="1:9" ht="28.5" customHeight="1">
      <c r="A501" s="211" t="s">
        <v>111</v>
      </c>
      <c r="B501" s="107" t="s">
        <v>155</v>
      </c>
      <c r="C501" s="107" t="s">
        <v>764</v>
      </c>
      <c r="D501" s="107" t="s">
        <v>773</v>
      </c>
      <c r="E501" s="169" t="s">
        <v>110</v>
      </c>
      <c r="F501" s="107"/>
      <c r="G501" s="38">
        <f>G502</f>
        <v>250</v>
      </c>
      <c r="H501" s="31">
        <f>H502</f>
        <v>0</v>
      </c>
      <c r="I501" s="31">
        <f>I502</f>
        <v>0</v>
      </c>
    </row>
    <row r="502" spans="1:9" ht="15">
      <c r="A502" s="21" t="s">
        <v>282</v>
      </c>
      <c r="B502" s="107" t="s">
        <v>155</v>
      </c>
      <c r="C502" s="107" t="s">
        <v>764</v>
      </c>
      <c r="D502" s="107" t="s">
        <v>773</v>
      </c>
      <c r="E502" s="169" t="s">
        <v>110</v>
      </c>
      <c r="F502" s="107" t="s">
        <v>765</v>
      </c>
      <c r="G502" s="38">
        <v>250</v>
      </c>
      <c r="H502" s="31"/>
      <c r="I502" s="31"/>
    </row>
    <row r="503" spans="1:9" ht="0.75" customHeight="1">
      <c r="A503" s="21" t="s">
        <v>957</v>
      </c>
      <c r="B503" s="107"/>
      <c r="C503" s="107"/>
      <c r="D503" s="107"/>
      <c r="E503" s="169"/>
      <c r="F503" s="107"/>
      <c r="G503" s="38"/>
      <c r="H503" s="61">
        <v>7979.9</v>
      </c>
      <c r="I503" s="61">
        <v>14325.8</v>
      </c>
    </row>
    <row r="504" spans="1:11" ht="27">
      <c r="A504" s="110" t="s">
        <v>311</v>
      </c>
      <c r="B504" s="110" t="s">
        <v>156</v>
      </c>
      <c r="C504" s="110"/>
      <c r="D504" s="110"/>
      <c r="E504" s="110"/>
      <c r="F504" s="110"/>
      <c r="G504" s="517">
        <f>G505+G524+G672</f>
        <v>246220.57999999996</v>
      </c>
      <c r="H504" s="30" t="e">
        <f>H505+H524+H672</f>
        <v>#REF!</v>
      </c>
      <c r="I504" s="30">
        <f>I505+I524+I672</f>
        <v>194528.16800000003</v>
      </c>
      <c r="J504" s="156"/>
      <c r="K504" s="16"/>
    </row>
    <row r="505" spans="1:9" ht="15">
      <c r="A505" s="110" t="s">
        <v>1012</v>
      </c>
      <c r="B505" s="110" t="s">
        <v>156</v>
      </c>
      <c r="C505" s="110" t="s">
        <v>953</v>
      </c>
      <c r="D505" s="110"/>
      <c r="E505" s="110"/>
      <c r="F505" s="110"/>
      <c r="G505" s="39">
        <f>G506</f>
        <v>1812</v>
      </c>
      <c r="H505" s="30">
        <f>H506</f>
        <v>1791</v>
      </c>
      <c r="I505" s="30">
        <f>I506</f>
        <v>1791</v>
      </c>
    </row>
    <row r="506" spans="1:9" ht="40.5">
      <c r="A506" s="110" t="s">
        <v>141</v>
      </c>
      <c r="B506" s="110" t="s">
        <v>156</v>
      </c>
      <c r="C506" s="110" t="s">
        <v>953</v>
      </c>
      <c r="D506" s="110" t="s">
        <v>774</v>
      </c>
      <c r="E506" s="110"/>
      <c r="F506" s="110"/>
      <c r="G506" s="39">
        <f>G507+G513</f>
        <v>1812</v>
      </c>
      <c r="H506" s="30">
        <f>H507+H513</f>
        <v>1791</v>
      </c>
      <c r="I506" s="30">
        <f>I507+I513</f>
        <v>1791</v>
      </c>
    </row>
    <row r="507" spans="1:9" ht="17.25" customHeight="1">
      <c r="A507" s="162" t="s">
        <v>528</v>
      </c>
      <c r="B507" s="147" t="s">
        <v>156</v>
      </c>
      <c r="C507" s="147" t="s">
        <v>953</v>
      </c>
      <c r="D507" s="147" t="s">
        <v>774</v>
      </c>
      <c r="E507" s="147" t="s">
        <v>328</v>
      </c>
      <c r="F507" s="147"/>
      <c r="G507" s="52">
        <f>G508</f>
        <v>1101</v>
      </c>
      <c r="H507" s="28">
        <f>H508</f>
        <v>1080</v>
      </c>
      <c r="I507" s="28">
        <f>I508</f>
        <v>1080</v>
      </c>
    </row>
    <row r="508" spans="1:9" ht="20.25" customHeight="1">
      <c r="A508" s="169" t="s">
        <v>529</v>
      </c>
      <c r="B508" s="107" t="s">
        <v>156</v>
      </c>
      <c r="C508" s="107" t="s">
        <v>953</v>
      </c>
      <c r="D508" s="107" t="s">
        <v>774</v>
      </c>
      <c r="E508" s="107" t="s">
        <v>359</v>
      </c>
      <c r="F508" s="107"/>
      <c r="G508" s="37">
        <f>G510+G511+G512</f>
        <v>1101</v>
      </c>
      <c r="H508" s="27">
        <f>H510+H511+H512</f>
        <v>1080</v>
      </c>
      <c r="I508" s="27">
        <f>I510+I511+I512</f>
        <v>1080</v>
      </c>
    </row>
    <row r="509" spans="1:9" ht="21" customHeight="1">
      <c r="A509" s="107" t="s">
        <v>879</v>
      </c>
      <c r="B509" s="107" t="s">
        <v>156</v>
      </c>
      <c r="C509" s="107" t="s">
        <v>953</v>
      </c>
      <c r="D509" s="107" t="s">
        <v>774</v>
      </c>
      <c r="E509" s="107" t="s">
        <v>360</v>
      </c>
      <c r="F509" s="107"/>
      <c r="G509" s="37">
        <f>G510+G511+G512</f>
        <v>1101</v>
      </c>
      <c r="H509" s="27">
        <f>H510+H511+H512</f>
        <v>1080</v>
      </c>
      <c r="I509" s="27">
        <f>I510+I511+I512</f>
        <v>1080</v>
      </c>
    </row>
    <row r="510" spans="1:9" ht="40.5">
      <c r="A510" s="107" t="s">
        <v>939</v>
      </c>
      <c r="B510" s="107" t="s">
        <v>156</v>
      </c>
      <c r="C510" s="107" t="s">
        <v>953</v>
      </c>
      <c r="D510" s="107" t="s">
        <v>774</v>
      </c>
      <c r="E510" s="107" t="s">
        <v>360</v>
      </c>
      <c r="F510" s="107" t="s">
        <v>163</v>
      </c>
      <c r="G510" s="37">
        <v>1080</v>
      </c>
      <c r="H510" s="27">
        <v>1060</v>
      </c>
      <c r="I510" s="27">
        <v>1060</v>
      </c>
    </row>
    <row r="511" spans="1:9" ht="27.75">
      <c r="A511" s="232" t="s">
        <v>575</v>
      </c>
      <c r="B511" s="107" t="s">
        <v>156</v>
      </c>
      <c r="C511" s="107" t="s">
        <v>953</v>
      </c>
      <c r="D511" s="107" t="s">
        <v>774</v>
      </c>
      <c r="E511" s="107" t="s">
        <v>360</v>
      </c>
      <c r="F511" s="107" t="s">
        <v>763</v>
      </c>
      <c r="G511" s="37">
        <v>21</v>
      </c>
      <c r="H511" s="27">
        <v>20</v>
      </c>
      <c r="I511" s="27">
        <v>20</v>
      </c>
    </row>
    <row r="512" spans="1:9" ht="15" hidden="1">
      <c r="A512" s="107" t="s">
        <v>161</v>
      </c>
      <c r="B512" s="107" t="s">
        <v>156</v>
      </c>
      <c r="C512" s="107" t="s">
        <v>953</v>
      </c>
      <c r="D512" s="107" t="s">
        <v>774</v>
      </c>
      <c r="E512" s="107" t="s">
        <v>330</v>
      </c>
      <c r="F512" s="107" t="s">
        <v>162</v>
      </c>
      <c r="G512" s="37"/>
      <c r="H512" s="27"/>
      <c r="I512" s="27"/>
    </row>
    <row r="513" spans="1:9" ht="15" hidden="1">
      <c r="A513" s="110" t="s">
        <v>282</v>
      </c>
      <c r="B513" s="110" t="s">
        <v>156</v>
      </c>
      <c r="C513" s="110" t="s">
        <v>953</v>
      </c>
      <c r="D513" s="110" t="s">
        <v>774</v>
      </c>
      <c r="E513" s="110"/>
      <c r="F513" s="110"/>
      <c r="G513" s="39">
        <f>G514+G520</f>
        <v>711</v>
      </c>
      <c r="H513" s="30">
        <f aca="true" t="shared" si="28" ref="G513:I514">H514</f>
        <v>711</v>
      </c>
      <c r="I513" s="30">
        <f t="shared" si="28"/>
        <v>711</v>
      </c>
    </row>
    <row r="514" spans="1:9" ht="30" customHeight="1">
      <c r="A514" s="174" t="s">
        <v>766</v>
      </c>
      <c r="B514" s="147" t="s">
        <v>156</v>
      </c>
      <c r="C514" s="147" t="s">
        <v>953</v>
      </c>
      <c r="D514" s="147" t="s">
        <v>774</v>
      </c>
      <c r="E514" s="147" t="s">
        <v>356</v>
      </c>
      <c r="F514" s="147"/>
      <c r="G514" s="52">
        <f t="shared" si="28"/>
        <v>711</v>
      </c>
      <c r="H514" s="25">
        <f t="shared" si="28"/>
        <v>711</v>
      </c>
      <c r="I514" s="25">
        <f t="shared" si="28"/>
        <v>711</v>
      </c>
    </row>
    <row r="515" spans="1:9" ht="36.75" customHeight="1">
      <c r="A515" s="221" t="s">
        <v>699</v>
      </c>
      <c r="B515" s="107" t="s">
        <v>156</v>
      </c>
      <c r="C515" s="153" t="s">
        <v>190</v>
      </c>
      <c r="D515" s="153" t="s">
        <v>774</v>
      </c>
      <c r="E515" s="188" t="s">
        <v>373</v>
      </c>
      <c r="F515" s="153"/>
      <c r="G515" s="104">
        <f>G516</f>
        <v>711</v>
      </c>
      <c r="H515" s="64">
        <f>H517</f>
        <v>711</v>
      </c>
      <c r="I515" s="64">
        <f>I517</f>
        <v>711</v>
      </c>
    </row>
    <row r="516" spans="1:9" ht="19.5" customHeight="1">
      <c r="A516" s="222" t="s">
        <v>374</v>
      </c>
      <c r="B516" s="107" t="s">
        <v>156</v>
      </c>
      <c r="C516" s="107" t="s">
        <v>953</v>
      </c>
      <c r="D516" s="107" t="s">
        <v>774</v>
      </c>
      <c r="E516" s="189" t="s">
        <v>375</v>
      </c>
      <c r="F516" s="107"/>
      <c r="G516" s="38">
        <f>G517</f>
        <v>711</v>
      </c>
      <c r="H516" s="64"/>
      <c r="I516" s="64"/>
    </row>
    <row r="517" spans="1:9" ht="39.75" customHeight="1">
      <c r="A517" s="215" t="s">
        <v>1042</v>
      </c>
      <c r="B517" s="107" t="s">
        <v>156</v>
      </c>
      <c r="C517" s="107" t="s">
        <v>953</v>
      </c>
      <c r="D517" s="107" t="s">
        <v>774</v>
      </c>
      <c r="E517" s="189" t="s">
        <v>376</v>
      </c>
      <c r="F517" s="107"/>
      <c r="G517" s="38">
        <f>G518+G519</f>
        <v>711</v>
      </c>
      <c r="H517" s="22">
        <f>H518+H519</f>
        <v>711</v>
      </c>
      <c r="I517" s="22">
        <f>I518+I519</f>
        <v>711</v>
      </c>
    </row>
    <row r="518" spans="1:9" ht="40.5">
      <c r="A518" s="107" t="s">
        <v>939</v>
      </c>
      <c r="B518" s="147" t="s">
        <v>156</v>
      </c>
      <c r="C518" s="107" t="s">
        <v>953</v>
      </c>
      <c r="D518" s="107" t="s">
        <v>774</v>
      </c>
      <c r="E518" s="189" t="s">
        <v>376</v>
      </c>
      <c r="F518" s="107" t="s">
        <v>163</v>
      </c>
      <c r="G518" s="38">
        <v>711</v>
      </c>
      <c r="H518" s="22">
        <v>711</v>
      </c>
      <c r="I518" s="22">
        <v>711</v>
      </c>
    </row>
    <row r="519" spans="1:9" ht="21.75" customHeight="1" hidden="1">
      <c r="A519" s="107" t="s">
        <v>940</v>
      </c>
      <c r="B519" s="147" t="s">
        <v>156</v>
      </c>
      <c r="C519" s="107" t="s">
        <v>953</v>
      </c>
      <c r="D519" s="107" t="s">
        <v>774</v>
      </c>
      <c r="E519" s="189" t="s">
        <v>178</v>
      </c>
      <c r="F519" s="107" t="s">
        <v>763</v>
      </c>
      <c r="G519" s="38"/>
      <c r="H519" s="22"/>
      <c r="I519" s="22"/>
    </row>
    <row r="520" spans="1:9" ht="33.75" customHeight="1" hidden="1">
      <c r="A520" s="162" t="s">
        <v>876</v>
      </c>
      <c r="B520" s="110" t="s">
        <v>156</v>
      </c>
      <c r="C520" s="111" t="s">
        <v>953</v>
      </c>
      <c r="D520" s="111" t="s">
        <v>774</v>
      </c>
      <c r="E520" s="111" t="s">
        <v>1099</v>
      </c>
      <c r="F520" s="110"/>
      <c r="G520" s="40">
        <f>G521</f>
        <v>0</v>
      </c>
      <c r="H520" s="22"/>
      <c r="I520" s="22"/>
    </row>
    <row r="521" spans="1:9" ht="46.5" customHeight="1" hidden="1">
      <c r="A521" s="193" t="s">
        <v>1057</v>
      </c>
      <c r="B521" s="107" t="s">
        <v>156</v>
      </c>
      <c r="C521" s="109" t="s">
        <v>953</v>
      </c>
      <c r="D521" s="109" t="s">
        <v>774</v>
      </c>
      <c r="E521" s="109" t="s">
        <v>320</v>
      </c>
      <c r="F521" s="107"/>
      <c r="G521" s="38">
        <f>G522</f>
        <v>0</v>
      </c>
      <c r="H521" s="22"/>
      <c r="I521" s="22"/>
    </row>
    <row r="522" spans="1:9" ht="16.5" customHeight="1" hidden="1">
      <c r="A522" s="107" t="s">
        <v>877</v>
      </c>
      <c r="B522" s="107" t="s">
        <v>156</v>
      </c>
      <c r="C522" s="109" t="s">
        <v>953</v>
      </c>
      <c r="D522" s="109" t="s">
        <v>774</v>
      </c>
      <c r="E522" s="109" t="s">
        <v>1058</v>
      </c>
      <c r="F522" s="107"/>
      <c r="G522" s="38">
        <f>G523</f>
        <v>0</v>
      </c>
      <c r="H522" s="22"/>
      <c r="I522" s="22"/>
    </row>
    <row r="523" spans="1:9" ht="14.25" customHeight="1" hidden="1">
      <c r="A523" s="107" t="s">
        <v>940</v>
      </c>
      <c r="B523" s="107" t="s">
        <v>156</v>
      </c>
      <c r="C523" s="109" t="s">
        <v>953</v>
      </c>
      <c r="D523" s="109" t="s">
        <v>774</v>
      </c>
      <c r="E523" s="109" t="s">
        <v>1058</v>
      </c>
      <c r="F523" s="107" t="s">
        <v>763</v>
      </c>
      <c r="G523" s="38"/>
      <c r="H523" s="22"/>
      <c r="I523" s="22"/>
    </row>
    <row r="524" spans="1:9" ht="15">
      <c r="A524" s="147" t="s">
        <v>151</v>
      </c>
      <c r="B524" s="147" t="s">
        <v>156</v>
      </c>
      <c r="C524" s="147" t="s">
        <v>777</v>
      </c>
      <c r="D524" s="147"/>
      <c r="E524" s="147"/>
      <c r="F524" s="147"/>
      <c r="G524" s="41">
        <f>G525+G548+G623+G631+G654+G646</f>
        <v>225956.09599999996</v>
      </c>
      <c r="H524" s="41">
        <f>H525+H548+H654</f>
        <v>212009.675</v>
      </c>
      <c r="I524" s="41">
        <f>I525+I548+I654</f>
        <v>176684.24800000002</v>
      </c>
    </row>
    <row r="525" spans="1:9" ht="15">
      <c r="A525" s="110" t="s">
        <v>152</v>
      </c>
      <c r="B525" s="110" t="s">
        <v>156</v>
      </c>
      <c r="C525" s="110" t="s">
        <v>777</v>
      </c>
      <c r="D525" s="110" t="s">
        <v>953</v>
      </c>
      <c r="E525" s="110"/>
      <c r="F525" s="110"/>
      <c r="G525" s="39">
        <f>G526+G541</f>
        <v>33689.987</v>
      </c>
      <c r="H525" s="39">
        <f>H526+H541</f>
        <v>22418.729</v>
      </c>
      <c r="I525" s="39">
        <f>I526+I541</f>
        <v>22418.729</v>
      </c>
    </row>
    <row r="526" spans="1:9" ht="25.5" customHeight="1">
      <c r="A526" s="162" t="s">
        <v>1098</v>
      </c>
      <c r="B526" s="110" t="s">
        <v>156</v>
      </c>
      <c r="C526" s="110" t="s">
        <v>777</v>
      </c>
      <c r="D526" s="110" t="s">
        <v>953</v>
      </c>
      <c r="E526" s="110" t="s">
        <v>988</v>
      </c>
      <c r="F526" s="110"/>
      <c r="G526" s="39">
        <f>G527</f>
        <v>33638.987</v>
      </c>
      <c r="H526" s="39">
        <f>H527</f>
        <v>22418.729</v>
      </c>
      <c r="I526" s="39">
        <f>I527</f>
        <v>22418.729</v>
      </c>
    </row>
    <row r="527" spans="1:9" ht="18" customHeight="1">
      <c r="A527" s="148" t="s">
        <v>237</v>
      </c>
      <c r="B527" s="110" t="s">
        <v>156</v>
      </c>
      <c r="C527" s="110" t="s">
        <v>777</v>
      </c>
      <c r="D527" s="110" t="s">
        <v>953</v>
      </c>
      <c r="E527" s="147" t="s">
        <v>537</v>
      </c>
      <c r="F527" s="107"/>
      <c r="G527" s="37">
        <f>G529+G534+G536+G538+G546</f>
        <v>33638.987</v>
      </c>
      <c r="H527" s="37">
        <f>H529+H538</f>
        <v>22418.729</v>
      </c>
      <c r="I527" s="37">
        <f>I529+I538</f>
        <v>22418.729</v>
      </c>
    </row>
    <row r="528" spans="1:9" ht="28.5" customHeight="1">
      <c r="A528" s="508" t="s">
        <v>238</v>
      </c>
      <c r="B528" s="110" t="s">
        <v>156</v>
      </c>
      <c r="C528" s="110" t="s">
        <v>777</v>
      </c>
      <c r="D528" s="110" t="s">
        <v>953</v>
      </c>
      <c r="E528" s="147" t="s">
        <v>239</v>
      </c>
      <c r="F528" s="107"/>
      <c r="G528" s="37">
        <f>G529+G534+G536+G538</f>
        <v>33638.987</v>
      </c>
      <c r="H528" s="37"/>
      <c r="I528" s="37"/>
    </row>
    <row r="529" spans="1:9" ht="27">
      <c r="A529" s="107" t="s">
        <v>880</v>
      </c>
      <c r="B529" s="107" t="s">
        <v>156</v>
      </c>
      <c r="C529" s="107" t="s">
        <v>777</v>
      </c>
      <c r="D529" s="107" t="s">
        <v>953</v>
      </c>
      <c r="E529" s="107" t="s">
        <v>236</v>
      </c>
      <c r="F529" s="107"/>
      <c r="G529" s="37">
        <f>G530+G531+G533</f>
        <v>17660.89</v>
      </c>
      <c r="H529" s="27">
        <f>H530+H531+H533</f>
        <v>14156</v>
      </c>
      <c r="I529" s="27">
        <f>I530+I531+I533</f>
        <v>14156</v>
      </c>
    </row>
    <row r="530" spans="1:9" ht="40.5">
      <c r="A530" s="107" t="s">
        <v>939</v>
      </c>
      <c r="B530" s="107" t="s">
        <v>156</v>
      </c>
      <c r="C530" s="107" t="s">
        <v>777</v>
      </c>
      <c r="D530" s="107" t="s">
        <v>953</v>
      </c>
      <c r="E530" s="107" t="s">
        <v>236</v>
      </c>
      <c r="F530" s="107" t="s">
        <v>163</v>
      </c>
      <c r="G530" s="37">
        <v>6252</v>
      </c>
      <c r="H530" s="37">
        <v>3621</v>
      </c>
      <c r="I530" s="37">
        <v>3621</v>
      </c>
    </row>
    <row r="531" spans="1:13" ht="28.5" customHeight="1">
      <c r="A531" s="232" t="s">
        <v>575</v>
      </c>
      <c r="B531" s="107" t="s">
        <v>156</v>
      </c>
      <c r="C531" s="107" t="s">
        <v>777</v>
      </c>
      <c r="D531" s="107" t="s">
        <v>953</v>
      </c>
      <c r="E531" s="107" t="s">
        <v>236</v>
      </c>
      <c r="F531" s="107" t="s">
        <v>763</v>
      </c>
      <c r="G531" s="490">
        <v>8349.39</v>
      </c>
      <c r="H531" s="37">
        <v>8750</v>
      </c>
      <c r="I531" s="37">
        <v>8750</v>
      </c>
      <c r="M531" s="16"/>
    </row>
    <row r="532" spans="1:9" ht="15" hidden="1">
      <c r="A532" s="107" t="s">
        <v>929</v>
      </c>
      <c r="B532" s="107" t="s">
        <v>156</v>
      </c>
      <c r="C532" s="107" t="s">
        <v>777</v>
      </c>
      <c r="D532" s="107" t="s">
        <v>953</v>
      </c>
      <c r="E532" s="107" t="s">
        <v>236</v>
      </c>
      <c r="F532" s="107" t="s">
        <v>757</v>
      </c>
      <c r="G532" s="37"/>
      <c r="H532" s="37"/>
      <c r="I532" s="37"/>
    </row>
    <row r="533" spans="1:9" ht="15">
      <c r="A533" s="21" t="s">
        <v>161</v>
      </c>
      <c r="B533" s="107" t="s">
        <v>156</v>
      </c>
      <c r="C533" s="107" t="s">
        <v>777</v>
      </c>
      <c r="D533" s="107" t="s">
        <v>953</v>
      </c>
      <c r="E533" s="107" t="s">
        <v>236</v>
      </c>
      <c r="F533" s="107" t="s">
        <v>162</v>
      </c>
      <c r="G533" s="37">
        <v>3059.5</v>
      </c>
      <c r="H533" s="37">
        <v>1785</v>
      </c>
      <c r="I533" s="37">
        <v>1785</v>
      </c>
    </row>
    <row r="534" spans="1:9" ht="28.5">
      <c r="A534" s="438" t="s">
        <v>611</v>
      </c>
      <c r="B534" s="107" t="s">
        <v>156</v>
      </c>
      <c r="C534" s="107" t="s">
        <v>777</v>
      </c>
      <c r="D534" s="107" t="s">
        <v>953</v>
      </c>
      <c r="E534" s="107" t="s">
        <v>1034</v>
      </c>
      <c r="F534" s="107"/>
      <c r="G534" s="37">
        <f>G535</f>
        <v>500</v>
      </c>
      <c r="H534" s="37"/>
      <c r="I534" s="37"/>
    </row>
    <row r="535" spans="1:9" ht="27">
      <c r="A535" s="107" t="s">
        <v>662</v>
      </c>
      <c r="B535" s="153" t="s">
        <v>156</v>
      </c>
      <c r="C535" s="153" t="s">
        <v>777</v>
      </c>
      <c r="D535" s="107" t="s">
        <v>953</v>
      </c>
      <c r="E535" s="107" t="s">
        <v>1034</v>
      </c>
      <c r="F535" s="107" t="s">
        <v>757</v>
      </c>
      <c r="G535" s="37">
        <v>500</v>
      </c>
      <c r="H535" s="37"/>
      <c r="I535" s="37"/>
    </row>
    <row r="536" spans="1:9" ht="72.75" customHeight="1" hidden="1">
      <c r="A536" s="219" t="s">
        <v>241</v>
      </c>
      <c r="B536" s="153" t="s">
        <v>156</v>
      </c>
      <c r="C536" s="153" t="s">
        <v>777</v>
      </c>
      <c r="D536" s="107" t="s">
        <v>953</v>
      </c>
      <c r="E536" s="107" t="s">
        <v>240</v>
      </c>
      <c r="F536" s="107"/>
      <c r="G536" s="37">
        <f>G537</f>
        <v>0</v>
      </c>
      <c r="H536" s="37"/>
      <c r="I536" s="37"/>
    </row>
    <row r="537" spans="1:9" ht="21" customHeight="1" hidden="1">
      <c r="A537" s="107" t="s">
        <v>940</v>
      </c>
      <c r="B537" s="153" t="s">
        <v>156</v>
      </c>
      <c r="C537" s="153" t="s">
        <v>777</v>
      </c>
      <c r="D537" s="107" t="s">
        <v>953</v>
      </c>
      <c r="E537" s="107" t="s">
        <v>240</v>
      </c>
      <c r="F537" s="107" t="s">
        <v>763</v>
      </c>
      <c r="G537" s="37"/>
      <c r="H537" s="37"/>
      <c r="I537" s="37"/>
    </row>
    <row r="538" spans="1:9" ht="68.25" customHeight="1">
      <c r="A538" s="214" t="s">
        <v>168</v>
      </c>
      <c r="B538" s="107" t="s">
        <v>156</v>
      </c>
      <c r="C538" s="107" t="s">
        <v>777</v>
      </c>
      <c r="D538" s="107" t="s">
        <v>953</v>
      </c>
      <c r="E538" s="223" t="s">
        <v>243</v>
      </c>
      <c r="F538" s="107"/>
      <c r="G538" s="37">
        <f>G539+G540</f>
        <v>15478.097</v>
      </c>
      <c r="H538" s="23">
        <f>H539+H540</f>
        <v>8262.729000000001</v>
      </c>
      <c r="I538" s="23">
        <f>I539+I540</f>
        <v>8262.729000000001</v>
      </c>
    </row>
    <row r="539" spans="1:9" ht="40.5">
      <c r="A539" s="107" t="s">
        <v>939</v>
      </c>
      <c r="B539" s="107" t="s">
        <v>156</v>
      </c>
      <c r="C539" s="107" t="s">
        <v>777</v>
      </c>
      <c r="D539" s="107" t="s">
        <v>953</v>
      </c>
      <c r="E539" s="223" t="s">
        <v>243</v>
      </c>
      <c r="F539" s="107" t="s">
        <v>163</v>
      </c>
      <c r="G539" s="38">
        <v>15390.189</v>
      </c>
      <c r="H539" s="22">
        <v>8177.091</v>
      </c>
      <c r="I539" s="22">
        <v>8177.091</v>
      </c>
    </row>
    <row r="540" spans="1:9" ht="31.5" customHeight="1">
      <c r="A540" s="232" t="s">
        <v>575</v>
      </c>
      <c r="B540" s="107" t="s">
        <v>156</v>
      </c>
      <c r="C540" s="107" t="s">
        <v>777</v>
      </c>
      <c r="D540" s="107" t="s">
        <v>953</v>
      </c>
      <c r="E540" s="159" t="s">
        <v>243</v>
      </c>
      <c r="F540" s="107" t="s">
        <v>763</v>
      </c>
      <c r="G540" s="38">
        <v>87.908</v>
      </c>
      <c r="H540" s="22">
        <v>85.638</v>
      </c>
      <c r="I540" s="22">
        <v>85.638</v>
      </c>
    </row>
    <row r="541" spans="1:9" ht="51" customHeight="1">
      <c r="A541" s="191" t="s">
        <v>612</v>
      </c>
      <c r="B541" s="110" t="s">
        <v>156</v>
      </c>
      <c r="C541" s="147" t="s">
        <v>777</v>
      </c>
      <c r="D541" s="147" t="s">
        <v>953</v>
      </c>
      <c r="E541" s="147" t="s">
        <v>915</v>
      </c>
      <c r="F541" s="147"/>
      <c r="G541" s="52">
        <f aca="true" t="shared" si="29" ref="G541:I544">G542</f>
        <v>51</v>
      </c>
      <c r="H541" s="52">
        <f t="shared" si="29"/>
        <v>0</v>
      </c>
      <c r="I541" s="52">
        <f t="shared" si="29"/>
        <v>0</v>
      </c>
    </row>
    <row r="542" spans="1:9" ht="15">
      <c r="A542" s="225" t="s">
        <v>839</v>
      </c>
      <c r="B542" s="107" t="s">
        <v>156</v>
      </c>
      <c r="C542" s="107" t="s">
        <v>777</v>
      </c>
      <c r="D542" s="107" t="s">
        <v>953</v>
      </c>
      <c r="E542" s="107" t="s">
        <v>916</v>
      </c>
      <c r="F542" s="107"/>
      <c r="G542" s="37">
        <f>G543</f>
        <v>51</v>
      </c>
      <c r="H542" s="52">
        <f>H544</f>
        <v>0</v>
      </c>
      <c r="I542" s="52">
        <f>I544</f>
        <v>0</v>
      </c>
    </row>
    <row r="543" spans="1:9" ht="30.75" customHeight="1">
      <c r="A543" s="224" t="s">
        <v>917</v>
      </c>
      <c r="B543" s="107" t="s">
        <v>156</v>
      </c>
      <c r="C543" s="107" t="s">
        <v>491</v>
      </c>
      <c r="D543" s="107" t="s">
        <v>953</v>
      </c>
      <c r="E543" s="107" t="s">
        <v>918</v>
      </c>
      <c r="F543" s="107"/>
      <c r="G543" s="37">
        <f>G544</f>
        <v>51</v>
      </c>
      <c r="H543" s="52"/>
      <c r="I543" s="52"/>
    </row>
    <row r="544" spans="1:9" ht="15">
      <c r="A544" s="107" t="s">
        <v>490</v>
      </c>
      <c r="B544" s="107" t="s">
        <v>156</v>
      </c>
      <c r="C544" s="107" t="s">
        <v>491</v>
      </c>
      <c r="D544" s="107" t="s">
        <v>953</v>
      </c>
      <c r="E544" s="107" t="s">
        <v>919</v>
      </c>
      <c r="F544" s="107"/>
      <c r="G544" s="37">
        <f t="shared" si="29"/>
        <v>51</v>
      </c>
      <c r="H544" s="27">
        <f t="shared" si="29"/>
        <v>0</v>
      </c>
      <c r="I544" s="27">
        <f t="shared" si="29"/>
        <v>0</v>
      </c>
    </row>
    <row r="545" spans="1:9" ht="15">
      <c r="A545" s="107" t="s">
        <v>940</v>
      </c>
      <c r="B545" s="107" t="s">
        <v>156</v>
      </c>
      <c r="C545" s="107" t="s">
        <v>777</v>
      </c>
      <c r="D545" s="107" t="s">
        <v>953</v>
      </c>
      <c r="E545" s="107" t="s">
        <v>919</v>
      </c>
      <c r="F545" s="107" t="s">
        <v>763</v>
      </c>
      <c r="G545" s="38">
        <v>51</v>
      </c>
      <c r="H545" s="31"/>
      <c r="I545" s="31"/>
    </row>
    <row r="546" spans="1:9" ht="27" hidden="1">
      <c r="A546" s="153" t="s">
        <v>8</v>
      </c>
      <c r="B546" s="107" t="s">
        <v>472</v>
      </c>
      <c r="C546" s="153" t="s">
        <v>777</v>
      </c>
      <c r="D546" s="153" t="s">
        <v>953</v>
      </c>
      <c r="E546" s="153" t="s">
        <v>471</v>
      </c>
      <c r="F546" s="153"/>
      <c r="G546" s="38">
        <f>G547</f>
        <v>0</v>
      </c>
      <c r="H546" s="31"/>
      <c r="I546" s="31"/>
    </row>
    <row r="547" spans="1:9" ht="27.75" hidden="1">
      <c r="A547" s="232" t="s">
        <v>575</v>
      </c>
      <c r="B547" s="107" t="s">
        <v>156</v>
      </c>
      <c r="C547" s="107" t="s">
        <v>777</v>
      </c>
      <c r="D547" s="107" t="s">
        <v>953</v>
      </c>
      <c r="E547" s="153" t="s">
        <v>471</v>
      </c>
      <c r="F547" s="107" t="s">
        <v>763</v>
      </c>
      <c r="G547" s="38"/>
      <c r="H547" s="31"/>
      <c r="I547" s="31"/>
    </row>
    <row r="548" spans="1:9" ht="15">
      <c r="A548" s="110" t="s">
        <v>153</v>
      </c>
      <c r="B548" s="110" t="s">
        <v>156</v>
      </c>
      <c r="C548" s="110" t="s">
        <v>777</v>
      </c>
      <c r="D548" s="110" t="s">
        <v>954</v>
      </c>
      <c r="E548" s="110"/>
      <c r="F548" s="110"/>
      <c r="G548" s="40">
        <f>G549+G591+G605+G610+G615+G619+G596+G600</f>
        <v>180860.14599999998</v>
      </c>
      <c r="H548" s="40">
        <f>H549+H591+H605+H610+H615+H619+H596</f>
        <v>184043.97999999998</v>
      </c>
      <c r="I548" s="40">
        <f>I549+I591+I605+I610+I615+I619+I596</f>
        <v>149118.553</v>
      </c>
    </row>
    <row r="549" spans="1:10" ht="28.5">
      <c r="A549" s="148" t="s">
        <v>672</v>
      </c>
      <c r="B549" s="107" t="s">
        <v>156</v>
      </c>
      <c r="C549" s="147" t="s">
        <v>777</v>
      </c>
      <c r="D549" s="147" t="s">
        <v>954</v>
      </c>
      <c r="E549" s="147" t="s">
        <v>988</v>
      </c>
      <c r="F549" s="147"/>
      <c r="G549" s="52">
        <f>G550+G585</f>
        <v>178887.74599999998</v>
      </c>
      <c r="H549" s="52">
        <f>H550+H585</f>
        <v>182323.97999999998</v>
      </c>
      <c r="I549" s="52">
        <f>I550+I585</f>
        <v>147398.553</v>
      </c>
      <c r="J549" s="16"/>
    </row>
    <row r="550" spans="1:13" ht="15">
      <c r="A550" s="148" t="s">
        <v>691</v>
      </c>
      <c r="B550" s="147" t="s">
        <v>156</v>
      </c>
      <c r="C550" s="147" t="s">
        <v>777</v>
      </c>
      <c r="D550" s="147" t="s">
        <v>954</v>
      </c>
      <c r="E550" s="147" t="s">
        <v>537</v>
      </c>
      <c r="F550" s="147"/>
      <c r="G550" s="52">
        <f>G551+G567+G576</f>
        <v>178887.74599999998</v>
      </c>
      <c r="H550" s="52">
        <f>H552+H555+H559+H570+H572+H574+H577+H579+H581</f>
        <v>177589.55099999998</v>
      </c>
      <c r="I550" s="52">
        <f>I552+I555+I559+I570+I572+I574+I577+I579+I581</f>
        <v>142514.902</v>
      </c>
      <c r="M550" s="16"/>
    </row>
    <row r="551" spans="1:13" ht="27.75">
      <c r="A551" s="224" t="s">
        <v>238</v>
      </c>
      <c r="B551" s="147" t="s">
        <v>156</v>
      </c>
      <c r="C551" s="147" t="s">
        <v>777</v>
      </c>
      <c r="D551" s="147" t="s">
        <v>954</v>
      </c>
      <c r="E551" s="147" t="s">
        <v>239</v>
      </c>
      <c r="F551" s="147"/>
      <c r="G551" s="52">
        <f>G552+G555+G559+G563+G565</f>
        <v>176123.119</v>
      </c>
      <c r="H551" s="52"/>
      <c r="I551" s="52"/>
      <c r="M551" s="16"/>
    </row>
    <row r="552" spans="1:9" ht="68.25">
      <c r="A552" s="146" t="s">
        <v>169</v>
      </c>
      <c r="B552" s="107" t="s">
        <v>156</v>
      </c>
      <c r="C552" s="107" t="s">
        <v>777</v>
      </c>
      <c r="D552" s="107" t="s">
        <v>954</v>
      </c>
      <c r="E552" s="107" t="s">
        <v>242</v>
      </c>
      <c r="F552" s="107"/>
      <c r="G552" s="37">
        <f>G553+G554</f>
        <v>157775.016</v>
      </c>
      <c r="H552" s="23">
        <f>H553+H554</f>
        <v>151710.91799999998</v>
      </c>
      <c r="I552" s="23">
        <f>I553+I554</f>
        <v>118179.01</v>
      </c>
    </row>
    <row r="553" spans="1:9" ht="40.5">
      <c r="A553" s="107" t="s">
        <v>939</v>
      </c>
      <c r="B553" s="107" t="s">
        <v>156</v>
      </c>
      <c r="C553" s="107" t="s">
        <v>777</v>
      </c>
      <c r="D553" s="107" t="s">
        <v>954</v>
      </c>
      <c r="E553" s="107" t="s">
        <v>242</v>
      </c>
      <c r="F553" s="107" t="s">
        <v>163</v>
      </c>
      <c r="G553" s="37">
        <v>150793.157</v>
      </c>
      <c r="H553" s="23">
        <v>145003.607</v>
      </c>
      <c r="I553" s="23">
        <v>116969.01</v>
      </c>
    </row>
    <row r="554" spans="1:9" ht="27.75">
      <c r="A554" s="232" t="s">
        <v>575</v>
      </c>
      <c r="B554" s="107" t="s">
        <v>156</v>
      </c>
      <c r="C554" s="107" t="s">
        <v>777</v>
      </c>
      <c r="D554" s="107" t="s">
        <v>954</v>
      </c>
      <c r="E554" s="107" t="s">
        <v>242</v>
      </c>
      <c r="F554" s="107" t="s">
        <v>763</v>
      </c>
      <c r="G554" s="37">
        <v>6981.859</v>
      </c>
      <c r="H554" s="23">
        <v>6707.311</v>
      </c>
      <c r="I554" s="23">
        <v>1210</v>
      </c>
    </row>
    <row r="555" spans="1:9" ht="15">
      <c r="A555" s="107" t="s">
        <v>310</v>
      </c>
      <c r="B555" s="107" t="s">
        <v>156</v>
      </c>
      <c r="C555" s="153" t="s">
        <v>777</v>
      </c>
      <c r="D555" s="153" t="s">
        <v>954</v>
      </c>
      <c r="E555" s="153" t="s">
        <v>244</v>
      </c>
      <c r="F555" s="153"/>
      <c r="G555" s="53">
        <f>G556</f>
        <v>1177.303</v>
      </c>
      <c r="H555" s="48">
        <f>H556</f>
        <v>1159.831</v>
      </c>
      <c r="I555" s="48">
        <f>I556</f>
        <v>1159.831</v>
      </c>
    </row>
    <row r="556" spans="1:9" ht="40.5">
      <c r="A556" s="107" t="s">
        <v>939</v>
      </c>
      <c r="B556" s="107" t="s">
        <v>156</v>
      </c>
      <c r="C556" s="107" t="s">
        <v>777</v>
      </c>
      <c r="D556" s="107" t="s">
        <v>954</v>
      </c>
      <c r="E556" s="107" t="s">
        <v>244</v>
      </c>
      <c r="F556" s="107" t="s">
        <v>163</v>
      </c>
      <c r="G556" s="37">
        <v>1177.303</v>
      </c>
      <c r="H556" s="23">
        <v>1159.831</v>
      </c>
      <c r="I556" s="23">
        <v>1159.831</v>
      </c>
    </row>
    <row r="557" spans="1:9" ht="27" hidden="1">
      <c r="A557" s="107" t="s">
        <v>577</v>
      </c>
      <c r="B557" s="147" t="s">
        <v>156</v>
      </c>
      <c r="C557" s="107" t="s">
        <v>777</v>
      </c>
      <c r="D557" s="107" t="s">
        <v>954</v>
      </c>
      <c r="E557" s="107" t="s">
        <v>1006</v>
      </c>
      <c r="F557" s="107"/>
      <c r="G557" s="37">
        <f>G558</f>
        <v>0</v>
      </c>
      <c r="H557" s="23"/>
      <c r="I557" s="23"/>
    </row>
    <row r="558" spans="1:9" ht="27.75" hidden="1">
      <c r="A558" s="232" t="s">
        <v>575</v>
      </c>
      <c r="B558" s="147" t="s">
        <v>156</v>
      </c>
      <c r="C558" s="107" t="s">
        <v>777</v>
      </c>
      <c r="D558" s="107" t="s">
        <v>954</v>
      </c>
      <c r="E558" s="107" t="s">
        <v>1006</v>
      </c>
      <c r="F558" s="107" t="s">
        <v>763</v>
      </c>
      <c r="G558" s="37"/>
      <c r="H558" s="23"/>
      <c r="I558" s="23"/>
    </row>
    <row r="559" spans="1:9" ht="24" customHeight="1">
      <c r="A559" s="107" t="s">
        <v>880</v>
      </c>
      <c r="B559" s="107" t="s">
        <v>156</v>
      </c>
      <c r="C559" s="107" t="s">
        <v>777</v>
      </c>
      <c r="D559" s="107" t="s">
        <v>954</v>
      </c>
      <c r="E559" s="107" t="s">
        <v>236</v>
      </c>
      <c r="F559" s="107"/>
      <c r="G559" s="37">
        <f>G560+G561+G562</f>
        <v>15570.4</v>
      </c>
      <c r="H559" s="37">
        <f>H560+H561+H562</f>
        <v>22732.802</v>
      </c>
      <c r="I559" s="37">
        <f>I560+I561+I562</f>
        <v>21190.061</v>
      </c>
    </row>
    <row r="560" spans="1:9" ht="40.5">
      <c r="A560" s="107" t="s">
        <v>939</v>
      </c>
      <c r="B560" s="107" t="s">
        <v>156</v>
      </c>
      <c r="C560" s="107" t="s">
        <v>777</v>
      </c>
      <c r="D560" s="107" t="s">
        <v>954</v>
      </c>
      <c r="E560" s="107" t="s">
        <v>236</v>
      </c>
      <c r="F560" s="107" t="s">
        <v>163</v>
      </c>
      <c r="G560" s="37">
        <v>48</v>
      </c>
      <c r="H560" s="37">
        <v>76</v>
      </c>
      <c r="I560" s="37">
        <v>76</v>
      </c>
    </row>
    <row r="561" spans="1:13" ht="27.75">
      <c r="A561" s="232" t="s">
        <v>575</v>
      </c>
      <c r="B561" s="107" t="s">
        <v>156</v>
      </c>
      <c r="C561" s="107" t="s">
        <v>777</v>
      </c>
      <c r="D561" s="107" t="s">
        <v>954</v>
      </c>
      <c r="E561" s="107" t="s">
        <v>236</v>
      </c>
      <c r="F561" s="107" t="s">
        <v>763</v>
      </c>
      <c r="G561" s="490">
        <v>13970.4</v>
      </c>
      <c r="H561" s="37">
        <v>21056.802</v>
      </c>
      <c r="I561" s="37">
        <v>19504.061</v>
      </c>
      <c r="M561" s="16"/>
    </row>
    <row r="562" spans="1:9" ht="15">
      <c r="A562" s="21" t="s">
        <v>161</v>
      </c>
      <c r="B562" s="107" t="s">
        <v>156</v>
      </c>
      <c r="C562" s="107" t="s">
        <v>777</v>
      </c>
      <c r="D562" s="107" t="s">
        <v>954</v>
      </c>
      <c r="E562" s="107" t="s">
        <v>236</v>
      </c>
      <c r="F562" s="107" t="s">
        <v>162</v>
      </c>
      <c r="G562" s="37">
        <v>1552</v>
      </c>
      <c r="H562" s="37">
        <v>1600</v>
      </c>
      <c r="I562" s="37">
        <v>1610</v>
      </c>
    </row>
    <row r="563" spans="1:9" ht="27.75">
      <c r="A563" s="225" t="s">
        <v>1035</v>
      </c>
      <c r="B563" s="107" t="s">
        <v>156</v>
      </c>
      <c r="C563" s="107" t="s">
        <v>777</v>
      </c>
      <c r="D563" s="107" t="s">
        <v>954</v>
      </c>
      <c r="E563" s="107" t="s">
        <v>1034</v>
      </c>
      <c r="F563" s="107"/>
      <c r="G563" s="37">
        <f>G564</f>
        <v>1008</v>
      </c>
      <c r="H563" s="37"/>
      <c r="I563" s="37"/>
    </row>
    <row r="564" spans="1:13" ht="27">
      <c r="A564" s="107" t="s">
        <v>662</v>
      </c>
      <c r="B564" s="107" t="s">
        <v>156</v>
      </c>
      <c r="C564" s="107" t="s">
        <v>777</v>
      </c>
      <c r="D564" s="107" t="s">
        <v>946</v>
      </c>
      <c r="E564" s="107" t="s">
        <v>1034</v>
      </c>
      <c r="F564" s="107" t="s">
        <v>757</v>
      </c>
      <c r="G564" s="490">
        <v>1008</v>
      </c>
      <c r="H564" s="37"/>
      <c r="I564" s="37"/>
      <c r="M564" s="16"/>
    </row>
    <row r="565" spans="1:9" ht="40.5">
      <c r="A565" s="107" t="s">
        <v>126</v>
      </c>
      <c r="B565" s="107" t="s">
        <v>156</v>
      </c>
      <c r="C565" s="107" t="s">
        <v>777</v>
      </c>
      <c r="D565" s="107" t="s">
        <v>946</v>
      </c>
      <c r="E565" s="107" t="s">
        <v>125</v>
      </c>
      <c r="F565" s="107"/>
      <c r="G565" s="37">
        <f>G566</f>
        <v>592.4</v>
      </c>
      <c r="H565" s="37"/>
      <c r="I565" s="37"/>
    </row>
    <row r="566" spans="1:9" ht="27">
      <c r="A566" s="107" t="s">
        <v>575</v>
      </c>
      <c r="B566" s="107" t="s">
        <v>156</v>
      </c>
      <c r="C566" s="107" t="s">
        <v>777</v>
      </c>
      <c r="D566" s="107" t="s">
        <v>946</v>
      </c>
      <c r="E566" s="107" t="s">
        <v>125</v>
      </c>
      <c r="F566" s="107" t="s">
        <v>763</v>
      </c>
      <c r="G566" s="37">
        <v>592.4</v>
      </c>
      <c r="H566" s="37"/>
      <c r="I566" s="37"/>
    </row>
    <row r="567" spans="1:9" ht="27.75">
      <c r="A567" s="224" t="s">
        <v>692</v>
      </c>
      <c r="B567" s="107" t="s">
        <v>156</v>
      </c>
      <c r="C567" s="107" t="s">
        <v>777</v>
      </c>
      <c r="D567" s="107" t="s">
        <v>954</v>
      </c>
      <c r="E567" s="107" t="s">
        <v>693</v>
      </c>
      <c r="F567" s="107"/>
      <c r="G567" s="37">
        <f>G570+G568</f>
        <v>811.735</v>
      </c>
      <c r="H567" s="37"/>
      <c r="I567" s="37"/>
    </row>
    <row r="568" spans="1:9" ht="30">
      <c r="A568" s="406" t="s">
        <v>115</v>
      </c>
      <c r="B568" s="107" t="s">
        <v>156</v>
      </c>
      <c r="C568" s="107" t="s">
        <v>777</v>
      </c>
      <c r="D568" s="107" t="s">
        <v>954</v>
      </c>
      <c r="E568" s="107" t="s">
        <v>116</v>
      </c>
      <c r="F568" s="107"/>
      <c r="G568" s="37">
        <f>G569</f>
        <v>125.735</v>
      </c>
      <c r="H568" s="37"/>
      <c r="I568" s="37"/>
    </row>
    <row r="569" spans="1:9" ht="40.5">
      <c r="A569" s="107" t="s">
        <v>939</v>
      </c>
      <c r="B569" s="107" t="s">
        <v>156</v>
      </c>
      <c r="C569" s="153" t="s">
        <v>777</v>
      </c>
      <c r="D569" s="107" t="s">
        <v>954</v>
      </c>
      <c r="E569" s="107" t="s">
        <v>116</v>
      </c>
      <c r="F569" s="107" t="s">
        <v>163</v>
      </c>
      <c r="G569" s="37">
        <v>125.735</v>
      </c>
      <c r="H569" s="37"/>
      <c r="I569" s="37"/>
    </row>
    <row r="570" spans="1:9" ht="31.5" customHeight="1">
      <c r="A570" s="225" t="s">
        <v>7</v>
      </c>
      <c r="B570" s="107" t="s">
        <v>156</v>
      </c>
      <c r="C570" s="107" t="s">
        <v>777</v>
      </c>
      <c r="D570" s="107" t="s">
        <v>954</v>
      </c>
      <c r="E570" s="107" t="s">
        <v>234</v>
      </c>
      <c r="F570" s="107"/>
      <c r="G570" s="37">
        <f>G571</f>
        <v>686</v>
      </c>
      <c r="H570" s="37">
        <f>H571</f>
        <v>686</v>
      </c>
      <c r="I570" s="37">
        <f>I571</f>
        <v>686</v>
      </c>
    </row>
    <row r="571" spans="1:9" ht="40.5">
      <c r="A571" s="107" t="s">
        <v>939</v>
      </c>
      <c r="B571" s="107" t="s">
        <v>156</v>
      </c>
      <c r="C571" s="153" t="s">
        <v>777</v>
      </c>
      <c r="D571" s="107" t="s">
        <v>954</v>
      </c>
      <c r="E571" s="107" t="s">
        <v>234</v>
      </c>
      <c r="F571" s="107" t="s">
        <v>163</v>
      </c>
      <c r="G571" s="37">
        <v>686</v>
      </c>
      <c r="H571" s="37">
        <v>686</v>
      </c>
      <c r="I571" s="37">
        <v>686</v>
      </c>
    </row>
    <row r="572" spans="1:9" ht="35.25" customHeight="1" hidden="1">
      <c r="A572" s="153" t="s">
        <v>171</v>
      </c>
      <c r="B572" s="107" t="s">
        <v>156</v>
      </c>
      <c r="C572" s="107" t="s">
        <v>777</v>
      </c>
      <c r="D572" s="107" t="s">
        <v>954</v>
      </c>
      <c r="E572" s="107" t="s">
        <v>184</v>
      </c>
      <c r="F572" s="107"/>
      <c r="G572" s="37">
        <f>G573</f>
        <v>0</v>
      </c>
      <c r="H572" s="37">
        <f>H573</f>
        <v>0</v>
      </c>
      <c r="I572" s="37">
        <f>I573</f>
        <v>0</v>
      </c>
    </row>
    <row r="573" spans="1:9" ht="27.75" hidden="1">
      <c r="A573" s="232" t="s">
        <v>575</v>
      </c>
      <c r="B573" s="153" t="s">
        <v>156</v>
      </c>
      <c r="C573" s="153" t="s">
        <v>777</v>
      </c>
      <c r="D573" s="107" t="s">
        <v>954</v>
      </c>
      <c r="E573" s="107" t="s">
        <v>184</v>
      </c>
      <c r="F573" s="107" t="s">
        <v>763</v>
      </c>
      <c r="G573" s="37"/>
      <c r="H573" s="37"/>
      <c r="I573" s="37"/>
    </row>
    <row r="574" spans="1:9" ht="40.5" hidden="1">
      <c r="A574" s="153" t="s">
        <v>492</v>
      </c>
      <c r="B574" s="107" t="s">
        <v>156</v>
      </c>
      <c r="C574" s="107" t="s">
        <v>777</v>
      </c>
      <c r="D574" s="107" t="s">
        <v>954</v>
      </c>
      <c r="E574" s="107" t="s">
        <v>185</v>
      </c>
      <c r="F574" s="107"/>
      <c r="G574" s="37">
        <f>G575</f>
        <v>0</v>
      </c>
      <c r="H574" s="37">
        <f>H575</f>
        <v>0</v>
      </c>
      <c r="I574" s="37">
        <f>I575</f>
        <v>0</v>
      </c>
    </row>
    <row r="575" spans="1:9" ht="15" hidden="1">
      <c r="A575" s="107" t="s">
        <v>940</v>
      </c>
      <c r="B575" s="153" t="s">
        <v>156</v>
      </c>
      <c r="C575" s="153" t="s">
        <v>777</v>
      </c>
      <c r="D575" s="107" t="s">
        <v>954</v>
      </c>
      <c r="E575" s="107" t="s">
        <v>185</v>
      </c>
      <c r="F575" s="107" t="s">
        <v>763</v>
      </c>
      <c r="G575" s="37"/>
      <c r="H575" s="37"/>
      <c r="I575" s="37"/>
    </row>
    <row r="576" spans="1:9" ht="27.75">
      <c r="A576" s="233" t="s">
        <v>694</v>
      </c>
      <c r="B576" s="153" t="s">
        <v>156</v>
      </c>
      <c r="C576" s="153" t="s">
        <v>777</v>
      </c>
      <c r="D576" s="107" t="s">
        <v>954</v>
      </c>
      <c r="E576" s="107" t="s">
        <v>695</v>
      </c>
      <c r="F576" s="107"/>
      <c r="G576" s="37">
        <f>G577+G579</f>
        <v>1952.892</v>
      </c>
      <c r="H576" s="37"/>
      <c r="I576" s="37"/>
    </row>
    <row r="577" spans="1:9" ht="41.25">
      <c r="A577" s="219" t="s">
        <v>835</v>
      </c>
      <c r="B577" s="107" t="s">
        <v>156</v>
      </c>
      <c r="C577" s="107" t="s">
        <v>777</v>
      </c>
      <c r="D577" s="107" t="s">
        <v>954</v>
      </c>
      <c r="E577" s="107" t="s">
        <v>834</v>
      </c>
      <c r="F577" s="153"/>
      <c r="G577" s="37">
        <f>G578</f>
        <v>1728.825</v>
      </c>
      <c r="H577" s="53">
        <f>H578</f>
        <v>1300</v>
      </c>
      <c r="I577" s="53">
        <f>I578</f>
        <v>1300</v>
      </c>
    </row>
    <row r="578" spans="1:9" ht="30" customHeight="1">
      <c r="A578" s="232" t="s">
        <v>575</v>
      </c>
      <c r="B578" s="107" t="s">
        <v>156</v>
      </c>
      <c r="C578" s="107" t="s">
        <v>777</v>
      </c>
      <c r="D578" s="107" t="s">
        <v>954</v>
      </c>
      <c r="E578" s="107" t="s">
        <v>834</v>
      </c>
      <c r="F578" s="107" t="s">
        <v>763</v>
      </c>
      <c r="G578" s="37">
        <v>1728.825</v>
      </c>
      <c r="H578" s="37">
        <v>1300</v>
      </c>
      <c r="I578" s="37">
        <v>1300</v>
      </c>
    </row>
    <row r="579" spans="1:9" ht="57" customHeight="1">
      <c r="A579" s="406" t="s">
        <v>127</v>
      </c>
      <c r="B579" s="107" t="s">
        <v>156</v>
      </c>
      <c r="C579" s="107" t="s">
        <v>777</v>
      </c>
      <c r="D579" s="107" t="s">
        <v>954</v>
      </c>
      <c r="E579" s="107" t="s">
        <v>128</v>
      </c>
      <c r="F579" s="107"/>
      <c r="G579" s="53">
        <f>G580</f>
        <v>224.067</v>
      </c>
      <c r="H579" s="53">
        <f>H580</f>
        <v>0</v>
      </c>
      <c r="I579" s="53">
        <f>I580</f>
        <v>0</v>
      </c>
    </row>
    <row r="580" spans="1:9" ht="27.75">
      <c r="A580" s="232" t="s">
        <v>575</v>
      </c>
      <c r="B580" s="107" t="s">
        <v>156</v>
      </c>
      <c r="C580" s="107" t="s">
        <v>777</v>
      </c>
      <c r="D580" s="107" t="s">
        <v>946</v>
      </c>
      <c r="E580" s="107" t="s">
        <v>128</v>
      </c>
      <c r="F580" s="107" t="s">
        <v>763</v>
      </c>
      <c r="G580" s="53">
        <v>224.067</v>
      </c>
      <c r="H580" s="53"/>
      <c r="I580" s="53"/>
    </row>
    <row r="581" spans="1:9" ht="40.5" hidden="1">
      <c r="A581" s="153" t="s">
        <v>1044</v>
      </c>
      <c r="B581" s="107" t="s">
        <v>156</v>
      </c>
      <c r="C581" s="107" t="s">
        <v>777</v>
      </c>
      <c r="D581" s="153" t="s">
        <v>954</v>
      </c>
      <c r="E581" s="153" t="s">
        <v>186</v>
      </c>
      <c r="F581" s="153"/>
      <c r="G581" s="53">
        <f>G582</f>
        <v>0</v>
      </c>
      <c r="H581" s="53">
        <f>H582</f>
        <v>0</v>
      </c>
      <c r="I581" s="53">
        <f>I582</f>
        <v>0</v>
      </c>
    </row>
    <row r="582" spans="1:9" ht="27.75" hidden="1">
      <c r="A582" s="232" t="s">
        <v>575</v>
      </c>
      <c r="B582" s="107" t="s">
        <v>156</v>
      </c>
      <c r="C582" s="107" t="s">
        <v>777</v>
      </c>
      <c r="D582" s="107" t="s">
        <v>954</v>
      </c>
      <c r="E582" s="153" t="s">
        <v>186</v>
      </c>
      <c r="F582" s="107" t="s">
        <v>763</v>
      </c>
      <c r="G582" s="53"/>
      <c r="H582" s="53"/>
      <c r="I582" s="53"/>
    </row>
    <row r="583" spans="1:9" ht="27" hidden="1">
      <c r="A583" s="107" t="s">
        <v>319</v>
      </c>
      <c r="B583" s="107" t="s">
        <v>156</v>
      </c>
      <c r="C583" s="107" t="s">
        <v>777</v>
      </c>
      <c r="D583" s="107" t="s">
        <v>954</v>
      </c>
      <c r="E583" s="153" t="s">
        <v>578</v>
      </c>
      <c r="F583" s="107"/>
      <c r="G583" s="53">
        <f>G584</f>
        <v>0</v>
      </c>
      <c r="H583" s="53"/>
      <c r="I583" s="53"/>
    </row>
    <row r="584" spans="1:9" ht="27.75" hidden="1">
      <c r="A584" s="232" t="s">
        <v>575</v>
      </c>
      <c r="B584" s="107" t="s">
        <v>156</v>
      </c>
      <c r="C584" s="107" t="s">
        <v>777</v>
      </c>
      <c r="D584" s="107" t="s">
        <v>954</v>
      </c>
      <c r="E584" s="153" t="s">
        <v>578</v>
      </c>
      <c r="F584" s="107" t="s">
        <v>763</v>
      </c>
      <c r="G584" s="53"/>
      <c r="H584" s="53"/>
      <c r="I584" s="53"/>
    </row>
    <row r="585" spans="1:9" ht="27.75">
      <c r="A585" s="162" t="s">
        <v>229</v>
      </c>
      <c r="B585" s="110" t="s">
        <v>156</v>
      </c>
      <c r="C585" s="110" t="s">
        <v>777</v>
      </c>
      <c r="D585" s="110" t="s">
        <v>954</v>
      </c>
      <c r="E585" s="110" t="s">
        <v>989</v>
      </c>
      <c r="F585" s="110"/>
      <c r="G585" s="39">
        <f>G586</f>
        <v>0</v>
      </c>
      <c r="H585" s="52">
        <f>H587</f>
        <v>4734.429</v>
      </c>
      <c r="I585" s="52">
        <f>I587</f>
        <v>4883.651</v>
      </c>
    </row>
    <row r="586" spans="1:9" ht="27.75">
      <c r="A586" s="224" t="s">
        <v>227</v>
      </c>
      <c r="B586" s="110" t="s">
        <v>156</v>
      </c>
      <c r="C586" s="110" t="s">
        <v>777</v>
      </c>
      <c r="D586" s="110" t="s">
        <v>954</v>
      </c>
      <c r="E586" s="110" t="s">
        <v>228</v>
      </c>
      <c r="F586" s="110"/>
      <c r="G586" s="39">
        <f>G587</f>
        <v>0</v>
      </c>
      <c r="H586" s="52"/>
      <c r="I586" s="52"/>
    </row>
    <row r="587" spans="1:9" ht="22.5" customHeight="1">
      <c r="A587" s="226" t="s">
        <v>880</v>
      </c>
      <c r="B587" s="153" t="s">
        <v>156</v>
      </c>
      <c r="C587" s="153" t="s">
        <v>777</v>
      </c>
      <c r="D587" s="107" t="s">
        <v>954</v>
      </c>
      <c r="E587" s="107" t="s">
        <v>230</v>
      </c>
      <c r="F587" s="107"/>
      <c r="G587" s="37">
        <f>G588+G589+G590</f>
        <v>0</v>
      </c>
      <c r="H587" s="37">
        <f>H588+H589</f>
        <v>4734.429</v>
      </c>
      <c r="I587" s="37">
        <f>I588+I589</f>
        <v>4883.651</v>
      </c>
    </row>
    <row r="588" spans="1:9" ht="40.5">
      <c r="A588" s="226" t="s">
        <v>939</v>
      </c>
      <c r="B588" s="107" t="s">
        <v>156</v>
      </c>
      <c r="C588" s="107" t="s">
        <v>777</v>
      </c>
      <c r="D588" s="107" t="s">
        <v>954</v>
      </c>
      <c r="E588" s="107" t="s">
        <v>230</v>
      </c>
      <c r="F588" s="107" t="s">
        <v>163</v>
      </c>
      <c r="G588" s="37"/>
      <c r="H588" s="37">
        <v>4250</v>
      </c>
      <c r="I588" s="37">
        <v>4400</v>
      </c>
    </row>
    <row r="589" spans="1:9" ht="27.75">
      <c r="A589" s="232" t="s">
        <v>575</v>
      </c>
      <c r="B589" s="107" t="s">
        <v>156</v>
      </c>
      <c r="C589" s="107" t="s">
        <v>777</v>
      </c>
      <c r="D589" s="107" t="s">
        <v>954</v>
      </c>
      <c r="E589" s="107" t="s">
        <v>230</v>
      </c>
      <c r="F589" s="107" t="s">
        <v>763</v>
      </c>
      <c r="G589" s="37"/>
      <c r="H589" s="37">
        <v>484.429</v>
      </c>
      <c r="I589" s="37">
        <v>483.651</v>
      </c>
    </row>
    <row r="590" spans="1:9" ht="15">
      <c r="A590" s="227" t="s">
        <v>161</v>
      </c>
      <c r="B590" s="107" t="s">
        <v>156</v>
      </c>
      <c r="C590" s="107" t="s">
        <v>777</v>
      </c>
      <c r="D590" s="107" t="s">
        <v>954</v>
      </c>
      <c r="E590" s="107" t="s">
        <v>230</v>
      </c>
      <c r="F590" s="107" t="s">
        <v>162</v>
      </c>
      <c r="G590" s="37"/>
      <c r="H590" s="37"/>
      <c r="I590" s="37"/>
    </row>
    <row r="591" spans="1:9" ht="51" customHeight="1">
      <c r="A591" s="191" t="s">
        <v>612</v>
      </c>
      <c r="B591" s="147" t="s">
        <v>156</v>
      </c>
      <c r="C591" s="147" t="s">
        <v>777</v>
      </c>
      <c r="D591" s="147" t="s">
        <v>954</v>
      </c>
      <c r="E591" s="147" t="s">
        <v>915</v>
      </c>
      <c r="F591" s="147"/>
      <c r="G591" s="52">
        <f>G592</f>
        <v>349</v>
      </c>
      <c r="H591" s="52">
        <f aca="true" t="shared" si="30" ref="H591:I594">H592</f>
        <v>0</v>
      </c>
      <c r="I591" s="52">
        <f t="shared" si="30"/>
        <v>0</v>
      </c>
    </row>
    <row r="592" spans="1:9" ht="18" customHeight="1">
      <c r="A592" s="225" t="s">
        <v>839</v>
      </c>
      <c r="B592" s="147" t="s">
        <v>156</v>
      </c>
      <c r="C592" s="147" t="s">
        <v>777</v>
      </c>
      <c r="D592" s="147" t="s">
        <v>954</v>
      </c>
      <c r="E592" s="147" t="s">
        <v>916</v>
      </c>
      <c r="F592" s="147"/>
      <c r="G592" s="52">
        <f>G593</f>
        <v>349</v>
      </c>
      <c r="H592" s="52">
        <f>H594</f>
        <v>0</v>
      </c>
      <c r="I592" s="52">
        <f>I594</f>
        <v>0</v>
      </c>
    </row>
    <row r="593" spans="1:9" ht="30" customHeight="1">
      <c r="A593" s="224" t="s">
        <v>917</v>
      </c>
      <c r="B593" s="147" t="s">
        <v>156</v>
      </c>
      <c r="C593" s="147" t="s">
        <v>777</v>
      </c>
      <c r="D593" s="147" t="s">
        <v>954</v>
      </c>
      <c r="E593" s="147" t="s">
        <v>918</v>
      </c>
      <c r="F593" s="147"/>
      <c r="G593" s="52">
        <f>G594</f>
        <v>349</v>
      </c>
      <c r="H593" s="52"/>
      <c r="I593" s="52"/>
    </row>
    <row r="594" spans="1:9" ht="15.75" customHeight="1">
      <c r="A594" s="107" t="s">
        <v>490</v>
      </c>
      <c r="B594" s="107" t="s">
        <v>156</v>
      </c>
      <c r="C594" s="107" t="s">
        <v>777</v>
      </c>
      <c r="D594" s="107" t="s">
        <v>954</v>
      </c>
      <c r="E594" s="107" t="s">
        <v>919</v>
      </c>
      <c r="F594" s="107"/>
      <c r="G594" s="37">
        <f>G595</f>
        <v>349</v>
      </c>
      <c r="H594" s="37">
        <f t="shared" si="30"/>
        <v>0</v>
      </c>
      <c r="I594" s="37">
        <f t="shared" si="30"/>
        <v>0</v>
      </c>
    </row>
    <row r="595" spans="1:9" ht="27.75">
      <c r="A595" s="232" t="s">
        <v>575</v>
      </c>
      <c r="B595" s="107" t="s">
        <v>156</v>
      </c>
      <c r="C595" s="107" t="s">
        <v>777</v>
      </c>
      <c r="D595" s="107" t="s">
        <v>954</v>
      </c>
      <c r="E595" s="107" t="s">
        <v>919</v>
      </c>
      <c r="F595" s="107" t="s">
        <v>494</v>
      </c>
      <c r="G595" s="38">
        <v>349</v>
      </c>
      <c r="H595" s="38"/>
      <c r="I595" s="38"/>
    </row>
    <row r="596" spans="1:9" ht="42.75" hidden="1">
      <c r="A596" s="148" t="s">
        <v>324</v>
      </c>
      <c r="B596" s="107" t="s">
        <v>156</v>
      </c>
      <c r="C596" s="147" t="s">
        <v>777</v>
      </c>
      <c r="D596" s="147" t="s">
        <v>954</v>
      </c>
      <c r="E596" s="147" t="s">
        <v>451</v>
      </c>
      <c r="F596" s="147"/>
      <c r="G596" s="41">
        <f>G597</f>
        <v>0</v>
      </c>
      <c r="H596" s="41">
        <f aca="true" t="shared" si="31" ref="H596:I598">H597</f>
        <v>20</v>
      </c>
      <c r="I596" s="41">
        <f t="shared" si="31"/>
        <v>20</v>
      </c>
    </row>
    <row r="597" spans="1:9" ht="54" hidden="1">
      <c r="A597" s="107" t="s">
        <v>1065</v>
      </c>
      <c r="B597" s="107" t="s">
        <v>156</v>
      </c>
      <c r="C597" s="107" t="s">
        <v>777</v>
      </c>
      <c r="D597" s="107" t="s">
        <v>954</v>
      </c>
      <c r="E597" s="107" t="s">
        <v>327</v>
      </c>
      <c r="F597" s="107"/>
      <c r="G597" s="38">
        <f>G598</f>
        <v>0</v>
      </c>
      <c r="H597" s="38">
        <f t="shared" si="31"/>
        <v>20</v>
      </c>
      <c r="I597" s="38">
        <f t="shared" si="31"/>
        <v>20</v>
      </c>
    </row>
    <row r="598" spans="1:9" ht="27.75" hidden="1">
      <c r="A598" s="169" t="s">
        <v>325</v>
      </c>
      <c r="B598" s="107" t="s">
        <v>156</v>
      </c>
      <c r="C598" s="107" t="s">
        <v>777</v>
      </c>
      <c r="D598" s="107" t="s">
        <v>954</v>
      </c>
      <c r="E598" s="107" t="s">
        <v>326</v>
      </c>
      <c r="F598" s="107"/>
      <c r="G598" s="38">
        <f>G599</f>
        <v>0</v>
      </c>
      <c r="H598" s="38">
        <f t="shared" si="31"/>
        <v>20</v>
      </c>
      <c r="I598" s="38">
        <f t="shared" si="31"/>
        <v>20</v>
      </c>
    </row>
    <row r="599" spans="1:9" ht="15" hidden="1">
      <c r="A599" s="107" t="s">
        <v>762</v>
      </c>
      <c r="B599" s="107" t="s">
        <v>156</v>
      </c>
      <c r="C599" s="107" t="s">
        <v>777</v>
      </c>
      <c r="D599" s="107" t="s">
        <v>954</v>
      </c>
      <c r="E599" s="107" t="s">
        <v>326</v>
      </c>
      <c r="F599" s="107" t="s">
        <v>494</v>
      </c>
      <c r="G599" s="38"/>
      <c r="H599" s="38">
        <v>20</v>
      </c>
      <c r="I599" s="38">
        <v>20</v>
      </c>
    </row>
    <row r="600" spans="1:9" ht="15" hidden="1">
      <c r="A600" s="148"/>
      <c r="B600" s="147"/>
      <c r="C600" s="147"/>
      <c r="D600" s="147"/>
      <c r="E600" s="147"/>
      <c r="F600" s="147"/>
      <c r="G600" s="41">
        <f>G601</f>
        <v>0</v>
      </c>
      <c r="H600" s="38"/>
      <c r="I600" s="38"/>
    </row>
    <row r="601" spans="1:9" ht="15" hidden="1">
      <c r="A601" s="107"/>
      <c r="B601" s="107"/>
      <c r="C601" s="107"/>
      <c r="D601" s="107"/>
      <c r="E601" s="107"/>
      <c r="F601" s="107"/>
      <c r="G601" s="38">
        <f>G602</f>
        <v>0</v>
      </c>
      <c r="H601" s="38"/>
      <c r="I601" s="38"/>
    </row>
    <row r="602" spans="1:9" ht="15" hidden="1">
      <c r="A602" s="504"/>
      <c r="B602" s="107"/>
      <c r="C602" s="107"/>
      <c r="D602" s="107"/>
      <c r="E602" s="107"/>
      <c r="F602" s="107"/>
      <c r="G602" s="161">
        <f>G603</f>
        <v>0</v>
      </c>
      <c r="H602" s="38"/>
      <c r="I602" s="38"/>
    </row>
    <row r="603" spans="1:9" ht="15" hidden="1">
      <c r="A603" s="169"/>
      <c r="B603" s="107"/>
      <c r="C603" s="107"/>
      <c r="D603" s="107"/>
      <c r="E603" s="107"/>
      <c r="F603" s="107"/>
      <c r="G603" s="161">
        <f>G604</f>
        <v>0</v>
      </c>
      <c r="H603" s="38"/>
      <c r="I603" s="38"/>
    </row>
    <row r="604" spans="1:9" ht="15" hidden="1">
      <c r="A604" s="232"/>
      <c r="B604" s="107"/>
      <c r="C604" s="107"/>
      <c r="D604" s="107"/>
      <c r="E604" s="107"/>
      <c r="F604" s="107"/>
      <c r="G604" s="38"/>
      <c r="H604" s="38"/>
      <c r="I604" s="38"/>
    </row>
    <row r="605" spans="1:9" ht="27">
      <c r="A605" s="198" t="s">
        <v>582</v>
      </c>
      <c r="B605" s="147" t="s">
        <v>156</v>
      </c>
      <c r="C605" s="147" t="s">
        <v>777</v>
      </c>
      <c r="D605" s="147" t="s">
        <v>954</v>
      </c>
      <c r="E605" s="147" t="s">
        <v>994</v>
      </c>
      <c r="F605" s="147"/>
      <c r="G605" s="39">
        <f aca="true" t="shared" si="32" ref="G605:I608">G606</f>
        <v>10</v>
      </c>
      <c r="H605" s="39">
        <f t="shared" si="32"/>
        <v>0</v>
      </c>
      <c r="I605" s="39">
        <f t="shared" si="32"/>
        <v>0</v>
      </c>
    </row>
    <row r="606" spans="1:9" ht="27.75">
      <c r="A606" s="169" t="s">
        <v>745</v>
      </c>
      <c r="B606" s="107" t="s">
        <v>156</v>
      </c>
      <c r="C606" s="107" t="s">
        <v>777</v>
      </c>
      <c r="D606" s="107" t="s">
        <v>954</v>
      </c>
      <c r="E606" s="107" t="s">
        <v>996</v>
      </c>
      <c r="F606" s="107"/>
      <c r="G606" s="37">
        <f>G608</f>
        <v>10</v>
      </c>
      <c r="H606" s="37">
        <f>H608</f>
        <v>0</v>
      </c>
      <c r="I606" s="37">
        <f>I608</f>
        <v>0</v>
      </c>
    </row>
    <row r="607" spans="1:9" ht="54.75">
      <c r="A607" s="224" t="s">
        <v>997</v>
      </c>
      <c r="B607" s="107" t="s">
        <v>156</v>
      </c>
      <c r="C607" s="107" t="s">
        <v>777</v>
      </c>
      <c r="D607" s="107" t="s">
        <v>954</v>
      </c>
      <c r="E607" s="107" t="s">
        <v>998</v>
      </c>
      <c r="F607" s="107"/>
      <c r="G607" s="37">
        <f>G608</f>
        <v>10</v>
      </c>
      <c r="H607" s="37"/>
      <c r="I607" s="37"/>
    </row>
    <row r="608" spans="1:9" ht="26.25" customHeight="1">
      <c r="A608" s="107" t="s">
        <v>383</v>
      </c>
      <c r="B608" s="107" t="s">
        <v>156</v>
      </c>
      <c r="C608" s="107" t="s">
        <v>777</v>
      </c>
      <c r="D608" s="107" t="s">
        <v>954</v>
      </c>
      <c r="E608" s="107" t="s">
        <v>999</v>
      </c>
      <c r="F608" s="107"/>
      <c r="G608" s="37">
        <f t="shared" si="32"/>
        <v>10</v>
      </c>
      <c r="H608" s="37">
        <f t="shared" si="32"/>
        <v>0</v>
      </c>
      <c r="I608" s="37">
        <f t="shared" si="32"/>
        <v>0</v>
      </c>
    </row>
    <row r="609" spans="1:9" ht="27.75">
      <c r="A609" s="232" t="s">
        <v>575</v>
      </c>
      <c r="B609" s="107" t="s">
        <v>156</v>
      </c>
      <c r="C609" s="107" t="s">
        <v>777</v>
      </c>
      <c r="D609" s="107" t="s">
        <v>954</v>
      </c>
      <c r="E609" s="107" t="s">
        <v>999</v>
      </c>
      <c r="F609" s="107" t="s">
        <v>763</v>
      </c>
      <c r="G609" s="38">
        <v>10</v>
      </c>
      <c r="H609" s="38"/>
      <c r="I609" s="38"/>
    </row>
    <row r="610" spans="1:9" ht="27.75">
      <c r="A610" s="162" t="s">
        <v>439</v>
      </c>
      <c r="B610" s="110" t="s">
        <v>156</v>
      </c>
      <c r="C610" s="110" t="s">
        <v>777</v>
      </c>
      <c r="D610" s="110" t="s">
        <v>954</v>
      </c>
      <c r="E610" s="110" t="s">
        <v>539</v>
      </c>
      <c r="F610" s="110"/>
      <c r="G610" s="40">
        <f>G611</f>
        <v>114</v>
      </c>
      <c r="H610" s="34">
        <f aca="true" t="shared" si="33" ref="H610:I613">H611</f>
        <v>100</v>
      </c>
      <c r="I610" s="34">
        <f t="shared" si="33"/>
        <v>0</v>
      </c>
    </row>
    <row r="611" spans="1:9" ht="15">
      <c r="A611" s="169" t="s">
        <v>686</v>
      </c>
      <c r="B611" s="107" t="s">
        <v>156</v>
      </c>
      <c r="C611" s="107" t="s">
        <v>777</v>
      </c>
      <c r="D611" s="107" t="s">
        <v>954</v>
      </c>
      <c r="E611" s="107" t="s">
        <v>543</v>
      </c>
      <c r="F611" s="107"/>
      <c r="G611" s="38">
        <f>G612</f>
        <v>114</v>
      </c>
      <c r="H611" s="31">
        <f>H613</f>
        <v>100</v>
      </c>
      <c r="I611" s="31">
        <f>I613</f>
        <v>0</v>
      </c>
    </row>
    <row r="612" spans="1:9" ht="27.75">
      <c r="A612" s="160" t="s">
        <v>687</v>
      </c>
      <c r="B612" s="107" t="s">
        <v>156</v>
      </c>
      <c r="C612" s="107" t="s">
        <v>777</v>
      </c>
      <c r="D612" s="107" t="s">
        <v>954</v>
      </c>
      <c r="E612" s="107" t="s">
        <v>544</v>
      </c>
      <c r="F612" s="107"/>
      <c r="G612" s="38">
        <f>G613</f>
        <v>114</v>
      </c>
      <c r="H612" s="31"/>
      <c r="I612" s="31"/>
    </row>
    <row r="613" spans="1:9" ht="15">
      <c r="A613" s="107" t="s">
        <v>384</v>
      </c>
      <c r="B613" s="107" t="s">
        <v>156</v>
      </c>
      <c r="C613" s="107" t="s">
        <v>777</v>
      </c>
      <c r="D613" s="107" t="s">
        <v>954</v>
      </c>
      <c r="E613" s="107" t="s">
        <v>545</v>
      </c>
      <c r="F613" s="107"/>
      <c r="G613" s="38">
        <f>G614</f>
        <v>114</v>
      </c>
      <c r="H613" s="31">
        <f t="shared" si="33"/>
        <v>100</v>
      </c>
      <c r="I613" s="31">
        <f t="shared" si="33"/>
        <v>0</v>
      </c>
    </row>
    <row r="614" spans="1:9" ht="27.75">
      <c r="A614" s="232" t="s">
        <v>575</v>
      </c>
      <c r="B614" s="107" t="s">
        <v>156</v>
      </c>
      <c r="C614" s="107" t="s">
        <v>777</v>
      </c>
      <c r="D614" s="107" t="s">
        <v>954</v>
      </c>
      <c r="E614" s="107" t="s">
        <v>545</v>
      </c>
      <c r="F614" s="107" t="s">
        <v>763</v>
      </c>
      <c r="G614" s="38">
        <v>114</v>
      </c>
      <c r="H614" s="31">
        <v>100</v>
      </c>
      <c r="I614" s="31"/>
    </row>
    <row r="615" spans="1:9" ht="27.75" hidden="1">
      <c r="A615" s="162" t="s">
        <v>876</v>
      </c>
      <c r="B615" s="110" t="s">
        <v>156</v>
      </c>
      <c r="C615" s="110" t="s">
        <v>777</v>
      </c>
      <c r="D615" s="110" t="s">
        <v>954</v>
      </c>
      <c r="E615" s="147" t="s">
        <v>1099</v>
      </c>
      <c r="F615" s="147"/>
      <c r="G615" s="41">
        <f aca="true" t="shared" si="34" ref="G615:I617">G616</f>
        <v>0</v>
      </c>
      <c r="H615" s="54">
        <f t="shared" si="34"/>
        <v>0</v>
      </c>
      <c r="I615" s="54">
        <f t="shared" si="34"/>
        <v>0</v>
      </c>
    </row>
    <row r="616" spans="1:9" ht="45.75" customHeight="1" hidden="1">
      <c r="A616" s="193" t="s">
        <v>1057</v>
      </c>
      <c r="B616" s="107" t="s">
        <v>156</v>
      </c>
      <c r="C616" s="107" t="s">
        <v>777</v>
      </c>
      <c r="D616" s="107" t="s">
        <v>954</v>
      </c>
      <c r="E616" s="107" t="s">
        <v>320</v>
      </c>
      <c r="F616" s="107"/>
      <c r="G616" s="38">
        <f t="shared" si="34"/>
        <v>0</v>
      </c>
      <c r="H616" s="54">
        <f t="shared" si="34"/>
        <v>0</v>
      </c>
      <c r="I616" s="54">
        <f t="shared" si="34"/>
        <v>0</v>
      </c>
    </row>
    <row r="617" spans="1:9" ht="15" hidden="1">
      <c r="A617" s="107" t="s">
        <v>877</v>
      </c>
      <c r="B617" s="107" t="s">
        <v>156</v>
      </c>
      <c r="C617" s="107" t="s">
        <v>777</v>
      </c>
      <c r="D617" s="107" t="s">
        <v>954</v>
      </c>
      <c r="E617" s="107" t="s">
        <v>1058</v>
      </c>
      <c r="F617" s="107"/>
      <c r="G617" s="38">
        <f t="shared" si="34"/>
        <v>0</v>
      </c>
      <c r="H617" s="38">
        <f t="shared" si="34"/>
        <v>0</v>
      </c>
      <c r="I617" s="38">
        <f t="shared" si="34"/>
        <v>0</v>
      </c>
    </row>
    <row r="618" spans="1:9" ht="15" hidden="1">
      <c r="A618" s="107" t="s">
        <v>940</v>
      </c>
      <c r="B618" s="107" t="s">
        <v>156</v>
      </c>
      <c r="C618" s="107" t="s">
        <v>777</v>
      </c>
      <c r="D618" s="107" t="s">
        <v>954</v>
      </c>
      <c r="E618" s="107" t="s">
        <v>1058</v>
      </c>
      <c r="F618" s="107" t="s">
        <v>763</v>
      </c>
      <c r="G618" s="38"/>
      <c r="H618" s="31"/>
      <c r="I618" s="31"/>
    </row>
    <row r="619" spans="1:9" ht="26.25" customHeight="1">
      <c r="A619" s="185" t="s">
        <v>286</v>
      </c>
      <c r="B619" s="110" t="s">
        <v>156</v>
      </c>
      <c r="C619" s="147" t="s">
        <v>777</v>
      </c>
      <c r="D619" s="147" t="s">
        <v>954</v>
      </c>
      <c r="E619" s="147" t="s">
        <v>231</v>
      </c>
      <c r="F619" s="107"/>
      <c r="G619" s="39">
        <f>G620</f>
        <v>1499.4</v>
      </c>
      <c r="H619" s="30">
        <f aca="true" t="shared" si="35" ref="H619:I621">H620</f>
        <v>1600</v>
      </c>
      <c r="I619" s="30">
        <f t="shared" si="35"/>
        <v>1700</v>
      </c>
    </row>
    <row r="620" spans="1:9" ht="27.75">
      <c r="A620" s="197" t="s">
        <v>287</v>
      </c>
      <c r="B620" s="107" t="s">
        <v>156</v>
      </c>
      <c r="C620" s="107" t="s">
        <v>777</v>
      </c>
      <c r="D620" s="107" t="s">
        <v>954</v>
      </c>
      <c r="E620" s="107" t="s">
        <v>232</v>
      </c>
      <c r="F620" s="110"/>
      <c r="G620" s="37">
        <f>G621</f>
        <v>1499.4</v>
      </c>
      <c r="H620" s="27">
        <f t="shared" si="35"/>
        <v>1600</v>
      </c>
      <c r="I620" s="27">
        <f t="shared" si="35"/>
        <v>1700</v>
      </c>
    </row>
    <row r="621" spans="1:9" ht="32.25" customHeight="1">
      <c r="A621" s="107" t="s">
        <v>223</v>
      </c>
      <c r="B621" s="107" t="s">
        <v>156</v>
      </c>
      <c r="C621" s="107" t="s">
        <v>777</v>
      </c>
      <c r="D621" s="107" t="s">
        <v>954</v>
      </c>
      <c r="E621" s="107" t="s">
        <v>719</v>
      </c>
      <c r="F621" s="107"/>
      <c r="G621" s="38">
        <f>G622</f>
        <v>1499.4</v>
      </c>
      <c r="H621" s="31">
        <f t="shared" si="35"/>
        <v>1600</v>
      </c>
      <c r="I621" s="31">
        <f t="shared" si="35"/>
        <v>1700</v>
      </c>
    </row>
    <row r="622" spans="1:13" ht="27.75">
      <c r="A622" s="232" t="s">
        <v>575</v>
      </c>
      <c r="B622" s="107" t="s">
        <v>156</v>
      </c>
      <c r="C622" s="107" t="s">
        <v>777</v>
      </c>
      <c r="D622" s="107" t="s">
        <v>954</v>
      </c>
      <c r="E622" s="107" t="s">
        <v>719</v>
      </c>
      <c r="F622" s="107" t="s">
        <v>763</v>
      </c>
      <c r="G622" s="491">
        <v>1499.4</v>
      </c>
      <c r="H622" s="31">
        <v>1600</v>
      </c>
      <c r="I622" s="31">
        <v>1700</v>
      </c>
      <c r="M622" s="16"/>
    </row>
    <row r="623" spans="1:9" ht="15">
      <c r="A623" s="209" t="s">
        <v>812</v>
      </c>
      <c r="B623" s="110" t="s">
        <v>156</v>
      </c>
      <c r="C623" s="110" t="s">
        <v>777</v>
      </c>
      <c r="D623" s="110" t="s">
        <v>954</v>
      </c>
      <c r="E623" s="110"/>
      <c r="F623" s="110"/>
      <c r="G623" s="40">
        <f>G625+G641</f>
        <v>5020</v>
      </c>
      <c r="H623" s="31"/>
      <c r="I623" s="31"/>
    </row>
    <row r="624" spans="1:9" ht="28.5">
      <c r="A624" s="148" t="s">
        <v>672</v>
      </c>
      <c r="B624" s="147" t="s">
        <v>156</v>
      </c>
      <c r="C624" s="147" t="s">
        <v>491</v>
      </c>
      <c r="D624" s="147" t="s">
        <v>954</v>
      </c>
      <c r="E624" s="147" t="s">
        <v>988</v>
      </c>
      <c r="F624" s="110"/>
      <c r="G624" s="40">
        <f>G625</f>
        <v>5000</v>
      </c>
      <c r="H624" s="31"/>
      <c r="I624" s="31"/>
    </row>
    <row r="625" spans="1:9" ht="28.5">
      <c r="A625" s="148" t="s">
        <v>229</v>
      </c>
      <c r="B625" s="147" t="s">
        <v>156</v>
      </c>
      <c r="C625" s="147" t="s">
        <v>777</v>
      </c>
      <c r="D625" s="147" t="s">
        <v>954</v>
      </c>
      <c r="E625" s="147" t="s">
        <v>989</v>
      </c>
      <c r="F625" s="147"/>
      <c r="G625" s="52">
        <f>G626</f>
        <v>5000</v>
      </c>
      <c r="H625" s="52">
        <f>H627</f>
        <v>4734.429</v>
      </c>
      <c r="I625" s="52">
        <f>I627</f>
        <v>4883.651</v>
      </c>
    </row>
    <row r="626" spans="1:9" ht="27.75">
      <c r="A626" s="224" t="s">
        <v>227</v>
      </c>
      <c r="B626" s="107" t="s">
        <v>156</v>
      </c>
      <c r="C626" s="107" t="s">
        <v>777</v>
      </c>
      <c r="D626" s="107" t="s">
        <v>954</v>
      </c>
      <c r="E626" s="107" t="s">
        <v>228</v>
      </c>
      <c r="F626" s="107"/>
      <c r="G626" s="37">
        <f>G627</f>
        <v>5000</v>
      </c>
      <c r="H626" s="52"/>
      <c r="I626" s="52"/>
    </row>
    <row r="627" spans="1:9" ht="22.5" customHeight="1">
      <c r="A627" s="107" t="s">
        <v>880</v>
      </c>
      <c r="B627" s="153" t="s">
        <v>156</v>
      </c>
      <c r="C627" s="153" t="s">
        <v>777</v>
      </c>
      <c r="D627" s="107" t="s">
        <v>954</v>
      </c>
      <c r="E627" s="107" t="s">
        <v>230</v>
      </c>
      <c r="F627" s="107"/>
      <c r="G627" s="37">
        <f>G628+G629+G630</f>
        <v>5000</v>
      </c>
      <c r="H627" s="37">
        <f>H628+H629</f>
        <v>4734.429</v>
      </c>
      <c r="I627" s="37">
        <f>I628+I629</f>
        <v>4883.651</v>
      </c>
    </row>
    <row r="628" spans="1:13" ht="40.5">
      <c r="A628" s="107" t="s">
        <v>939</v>
      </c>
      <c r="B628" s="107" t="s">
        <v>156</v>
      </c>
      <c r="C628" s="107" t="s">
        <v>777</v>
      </c>
      <c r="D628" s="107" t="s">
        <v>954</v>
      </c>
      <c r="E628" s="107" t="s">
        <v>230</v>
      </c>
      <c r="F628" s="107" t="s">
        <v>163</v>
      </c>
      <c r="G628" s="490">
        <v>4267</v>
      </c>
      <c r="H628" s="37">
        <v>4250</v>
      </c>
      <c r="I628" s="37">
        <v>4400</v>
      </c>
      <c r="M628" s="16"/>
    </row>
    <row r="629" spans="1:9" ht="27.75">
      <c r="A629" s="232" t="s">
        <v>575</v>
      </c>
      <c r="B629" s="107" t="s">
        <v>156</v>
      </c>
      <c r="C629" s="107" t="s">
        <v>777</v>
      </c>
      <c r="D629" s="107" t="s">
        <v>954</v>
      </c>
      <c r="E629" s="107" t="s">
        <v>230</v>
      </c>
      <c r="F629" s="107" t="s">
        <v>763</v>
      </c>
      <c r="G629" s="37">
        <v>712</v>
      </c>
      <c r="H629" s="37">
        <v>484.429</v>
      </c>
      <c r="I629" s="37">
        <v>483.651</v>
      </c>
    </row>
    <row r="630" spans="1:13" ht="15">
      <c r="A630" s="21" t="s">
        <v>161</v>
      </c>
      <c r="B630" s="107" t="s">
        <v>156</v>
      </c>
      <c r="C630" s="107" t="s">
        <v>777</v>
      </c>
      <c r="D630" s="107" t="s">
        <v>954</v>
      </c>
      <c r="E630" s="107" t="s">
        <v>230</v>
      </c>
      <c r="F630" s="107" t="s">
        <v>162</v>
      </c>
      <c r="G630" s="490">
        <v>21</v>
      </c>
      <c r="H630" s="37"/>
      <c r="I630" s="37"/>
      <c r="M630" s="16"/>
    </row>
    <row r="631" spans="1:9" ht="15" hidden="1">
      <c r="A631" s="209" t="s">
        <v>154</v>
      </c>
      <c r="B631" s="110" t="s">
        <v>156</v>
      </c>
      <c r="C631" s="110" t="s">
        <v>777</v>
      </c>
      <c r="D631" s="110" t="s">
        <v>777</v>
      </c>
      <c r="E631" s="110"/>
      <c r="F631" s="110"/>
      <c r="G631" s="40">
        <f>G632</f>
        <v>0</v>
      </c>
      <c r="H631" s="31"/>
      <c r="I631" s="31"/>
    </row>
    <row r="632" spans="1:9" ht="54.75" hidden="1">
      <c r="A632" s="209" t="s">
        <v>478</v>
      </c>
      <c r="B632" s="110" t="s">
        <v>156</v>
      </c>
      <c r="C632" s="110" t="s">
        <v>777</v>
      </c>
      <c r="D632" s="110" t="s">
        <v>777</v>
      </c>
      <c r="E632" s="110" t="s">
        <v>479</v>
      </c>
      <c r="F632" s="110"/>
      <c r="G632" s="40">
        <f>G633</f>
        <v>0</v>
      </c>
      <c r="H632" s="31"/>
      <c r="I632" s="31"/>
    </row>
    <row r="633" spans="1:9" ht="27.75" hidden="1">
      <c r="A633" s="197" t="s">
        <v>979</v>
      </c>
      <c r="B633" s="107" t="s">
        <v>156</v>
      </c>
      <c r="C633" s="107" t="s">
        <v>777</v>
      </c>
      <c r="D633" s="107" t="s">
        <v>777</v>
      </c>
      <c r="E633" s="107" t="s">
        <v>980</v>
      </c>
      <c r="F633" s="107"/>
      <c r="G633" s="40">
        <f>G634</f>
        <v>0</v>
      </c>
      <c r="H633" s="31"/>
      <c r="I633" s="31"/>
    </row>
    <row r="634" spans="1:9" ht="27.75" hidden="1">
      <c r="A634" s="224" t="s">
        <v>981</v>
      </c>
      <c r="B634" s="107" t="s">
        <v>156</v>
      </c>
      <c r="C634" s="107" t="s">
        <v>777</v>
      </c>
      <c r="D634" s="107" t="s">
        <v>777</v>
      </c>
      <c r="E634" s="107" t="s">
        <v>982</v>
      </c>
      <c r="F634" s="107"/>
      <c r="G634" s="40">
        <f>G635+G637</f>
        <v>0</v>
      </c>
      <c r="H634" s="31"/>
      <c r="I634" s="31"/>
    </row>
    <row r="635" spans="1:9" ht="15" hidden="1">
      <c r="A635" s="197" t="s">
        <v>323</v>
      </c>
      <c r="B635" s="107" t="s">
        <v>156</v>
      </c>
      <c r="C635" s="107" t="s">
        <v>777</v>
      </c>
      <c r="D635" s="107" t="s">
        <v>777</v>
      </c>
      <c r="E635" s="107" t="s">
        <v>983</v>
      </c>
      <c r="F635" s="107"/>
      <c r="G635" s="40">
        <f>G636</f>
        <v>0</v>
      </c>
      <c r="H635" s="31"/>
      <c r="I635" s="31"/>
    </row>
    <row r="636" spans="1:9" ht="27.75" hidden="1">
      <c r="A636" s="232" t="s">
        <v>575</v>
      </c>
      <c r="B636" s="107" t="s">
        <v>156</v>
      </c>
      <c r="C636" s="107" t="s">
        <v>777</v>
      </c>
      <c r="D636" s="107" t="s">
        <v>777</v>
      </c>
      <c r="E636" s="107" t="s">
        <v>983</v>
      </c>
      <c r="F636" s="107" t="s">
        <v>763</v>
      </c>
      <c r="G636" s="40"/>
      <c r="H636" s="31"/>
      <c r="I636" s="31"/>
    </row>
    <row r="637" spans="1:9" ht="15" hidden="1">
      <c r="A637" s="197" t="s">
        <v>323</v>
      </c>
      <c r="B637" s="107" t="s">
        <v>156</v>
      </c>
      <c r="C637" s="107" t="s">
        <v>777</v>
      </c>
      <c r="D637" s="107" t="s">
        <v>777</v>
      </c>
      <c r="E637" s="107" t="s">
        <v>984</v>
      </c>
      <c r="F637" s="107"/>
      <c r="G637" s="40">
        <f>G638</f>
        <v>0</v>
      </c>
      <c r="H637" s="31"/>
      <c r="I637" s="31"/>
    </row>
    <row r="638" spans="1:9" ht="27.75" hidden="1">
      <c r="A638" s="232" t="s">
        <v>575</v>
      </c>
      <c r="B638" s="107" t="s">
        <v>156</v>
      </c>
      <c r="C638" s="107" t="s">
        <v>777</v>
      </c>
      <c r="D638" s="107" t="s">
        <v>777</v>
      </c>
      <c r="E638" s="107" t="s">
        <v>984</v>
      </c>
      <c r="F638" s="107" t="s">
        <v>763</v>
      </c>
      <c r="G638" s="40"/>
      <c r="H638" s="31"/>
      <c r="I638" s="31"/>
    </row>
    <row r="639" spans="1:9" ht="27" hidden="1">
      <c r="A639" s="107" t="s">
        <v>1054</v>
      </c>
      <c r="B639" s="107" t="s">
        <v>156</v>
      </c>
      <c r="C639" s="107" t="s">
        <v>777</v>
      </c>
      <c r="D639" s="107" t="s">
        <v>777</v>
      </c>
      <c r="E639" s="107" t="s">
        <v>826</v>
      </c>
      <c r="F639" s="107"/>
      <c r="G639" s="40">
        <f>G640</f>
        <v>0</v>
      </c>
      <c r="H639" s="31"/>
      <c r="I639" s="31"/>
    </row>
    <row r="640" spans="1:9" ht="15" hidden="1">
      <c r="A640" s="107" t="s">
        <v>940</v>
      </c>
      <c r="B640" s="107" t="s">
        <v>156</v>
      </c>
      <c r="C640" s="107" t="s">
        <v>777</v>
      </c>
      <c r="D640" s="107" t="s">
        <v>777</v>
      </c>
      <c r="E640" s="107" t="s">
        <v>826</v>
      </c>
      <c r="F640" s="107" t="s">
        <v>763</v>
      </c>
      <c r="G640" s="40"/>
      <c r="H640" s="31"/>
      <c r="I640" s="31"/>
    </row>
    <row r="641" spans="1:9" ht="42.75">
      <c r="A641" s="148" t="s">
        <v>250</v>
      </c>
      <c r="B641" s="147" t="s">
        <v>156</v>
      </c>
      <c r="C641" s="147" t="s">
        <v>777</v>
      </c>
      <c r="D641" s="147" t="s">
        <v>954</v>
      </c>
      <c r="E641" s="147" t="s">
        <v>257</v>
      </c>
      <c r="F641" s="147"/>
      <c r="G641" s="41">
        <f>G642</f>
        <v>20</v>
      </c>
      <c r="H641" s="31"/>
      <c r="I641" s="31"/>
    </row>
    <row r="642" spans="1:9" ht="27">
      <c r="A642" s="107" t="s">
        <v>251</v>
      </c>
      <c r="B642" s="107" t="s">
        <v>156</v>
      </c>
      <c r="C642" s="107" t="s">
        <v>777</v>
      </c>
      <c r="D642" s="107" t="s">
        <v>954</v>
      </c>
      <c r="E642" s="107" t="s">
        <v>252</v>
      </c>
      <c r="F642" s="107"/>
      <c r="G642" s="38">
        <f>G643</f>
        <v>20</v>
      </c>
      <c r="H642" s="31"/>
      <c r="I642" s="31"/>
    </row>
    <row r="643" spans="1:9" ht="27.75">
      <c r="A643" s="504" t="s">
        <v>253</v>
      </c>
      <c r="B643" s="107" t="s">
        <v>156</v>
      </c>
      <c r="C643" s="107" t="s">
        <v>777</v>
      </c>
      <c r="D643" s="107" t="s">
        <v>954</v>
      </c>
      <c r="E643" s="107" t="s">
        <v>254</v>
      </c>
      <c r="F643" s="107"/>
      <c r="G643" s="161">
        <f>G644</f>
        <v>20</v>
      </c>
      <c r="H643" s="31"/>
      <c r="I643" s="31"/>
    </row>
    <row r="644" spans="1:9" ht="27.75">
      <c r="A644" s="169" t="s">
        <v>325</v>
      </c>
      <c r="B644" s="107" t="s">
        <v>156</v>
      </c>
      <c r="C644" s="107" t="s">
        <v>777</v>
      </c>
      <c r="D644" s="107" t="s">
        <v>954</v>
      </c>
      <c r="E644" s="107" t="s">
        <v>255</v>
      </c>
      <c r="F644" s="107"/>
      <c r="G644" s="161">
        <f>G645</f>
        <v>20</v>
      </c>
      <c r="H644" s="31"/>
      <c r="I644" s="31"/>
    </row>
    <row r="645" spans="1:9" ht="27.75">
      <c r="A645" s="232" t="s">
        <v>575</v>
      </c>
      <c r="B645" s="107" t="s">
        <v>156</v>
      </c>
      <c r="C645" s="107" t="s">
        <v>777</v>
      </c>
      <c r="D645" s="107" t="s">
        <v>954</v>
      </c>
      <c r="E645" s="107" t="s">
        <v>255</v>
      </c>
      <c r="F645" s="107" t="s">
        <v>763</v>
      </c>
      <c r="G645" s="38">
        <v>20</v>
      </c>
      <c r="H645" s="31"/>
      <c r="I645" s="31"/>
    </row>
    <row r="646" spans="1:9" ht="15">
      <c r="A646" s="110" t="s">
        <v>154</v>
      </c>
      <c r="B646" s="110" t="s">
        <v>156</v>
      </c>
      <c r="C646" s="110" t="s">
        <v>777</v>
      </c>
      <c r="D646" s="110" t="s">
        <v>777</v>
      </c>
      <c r="E646" s="107"/>
      <c r="F646" s="107"/>
      <c r="G646" s="40">
        <f>G647</f>
        <v>151.137</v>
      </c>
      <c r="H646" s="31"/>
      <c r="I646" s="31"/>
    </row>
    <row r="647" spans="1:9" ht="54.75">
      <c r="A647" s="209" t="s">
        <v>478</v>
      </c>
      <c r="B647" s="110" t="s">
        <v>156</v>
      </c>
      <c r="C647" s="110" t="s">
        <v>777</v>
      </c>
      <c r="D647" s="110" t="s">
        <v>777</v>
      </c>
      <c r="E647" s="110" t="s">
        <v>479</v>
      </c>
      <c r="F647" s="107"/>
      <c r="G647" s="40">
        <f>G648</f>
        <v>151.137</v>
      </c>
      <c r="H647" s="31"/>
      <c r="I647" s="31"/>
    </row>
    <row r="648" spans="1:9" ht="27.75">
      <c r="A648" s="190" t="s">
        <v>979</v>
      </c>
      <c r="B648" s="107" t="s">
        <v>156</v>
      </c>
      <c r="C648" s="107" t="s">
        <v>777</v>
      </c>
      <c r="D648" s="107" t="s">
        <v>777</v>
      </c>
      <c r="E648" s="107" t="s">
        <v>486</v>
      </c>
      <c r="F648" s="107"/>
      <c r="G648" s="38">
        <f>G649</f>
        <v>151.137</v>
      </c>
      <c r="H648" s="31"/>
      <c r="I648" s="31"/>
    </row>
    <row r="649" spans="1:9" ht="27.75">
      <c r="A649" s="224" t="s">
        <v>981</v>
      </c>
      <c r="B649" s="107" t="s">
        <v>156</v>
      </c>
      <c r="C649" s="107" t="s">
        <v>777</v>
      </c>
      <c r="D649" s="107" t="s">
        <v>777</v>
      </c>
      <c r="E649" s="107" t="s">
        <v>488</v>
      </c>
      <c r="F649" s="107"/>
      <c r="G649" s="38">
        <f>G650+G652</f>
        <v>151.137</v>
      </c>
      <c r="H649" s="31"/>
      <c r="I649" s="31"/>
    </row>
    <row r="650" spans="1:9" ht="15">
      <c r="A650" s="197" t="s">
        <v>323</v>
      </c>
      <c r="B650" s="107" t="s">
        <v>156</v>
      </c>
      <c r="C650" s="107" t="s">
        <v>777</v>
      </c>
      <c r="D650" s="107" t="s">
        <v>777</v>
      </c>
      <c r="E650" s="107" t="s">
        <v>1024</v>
      </c>
      <c r="F650" s="107"/>
      <c r="G650" s="38">
        <f>G651</f>
        <v>151.137</v>
      </c>
      <c r="H650" s="31"/>
      <c r="I650" s="31"/>
    </row>
    <row r="651" spans="1:9" ht="27">
      <c r="A651" s="231" t="s">
        <v>575</v>
      </c>
      <c r="B651" s="107" t="s">
        <v>156</v>
      </c>
      <c r="C651" s="107" t="s">
        <v>777</v>
      </c>
      <c r="D651" s="107" t="s">
        <v>777</v>
      </c>
      <c r="E651" s="107" t="s">
        <v>1024</v>
      </c>
      <c r="F651" s="107" t="s">
        <v>763</v>
      </c>
      <c r="G651" s="38">
        <v>151.137</v>
      </c>
      <c r="H651" s="31"/>
      <c r="I651" s="31"/>
    </row>
    <row r="652" spans="1:9" ht="15" hidden="1">
      <c r="A652" s="197" t="s">
        <v>323</v>
      </c>
      <c r="B652" s="107" t="s">
        <v>156</v>
      </c>
      <c r="C652" s="107" t="s">
        <v>777</v>
      </c>
      <c r="D652" s="107" t="s">
        <v>777</v>
      </c>
      <c r="E652" s="107" t="s">
        <v>121</v>
      </c>
      <c r="F652" s="107"/>
      <c r="G652" s="38">
        <f>G653</f>
        <v>0</v>
      </c>
      <c r="H652" s="31"/>
      <c r="I652" s="31"/>
    </row>
    <row r="653" spans="1:9" ht="27" hidden="1">
      <c r="A653" s="231" t="s">
        <v>575</v>
      </c>
      <c r="B653" s="107" t="s">
        <v>156</v>
      </c>
      <c r="C653" s="107" t="s">
        <v>777</v>
      </c>
      <c r="D653" s="107" t="s">
        <v>777</v>
      </c>
      <c r="E653" s="107" t="s">
        <v>121</v>
      </c>
      <c r="F653" s="107" t="s">
        <v>763</v>
      </c>
      <c r="G653" s="38"/>
      <c r="H653" s="31"/>
      <c r="I653" s="31"/>
    </row>
    <row r="654" spans="1:9" ht="21" customHeight="1">
      <c r="A654" s="110" t="s">
        <v>770</v>
      </c>
      <c r="B654" s="110" t="s">
        <v>156</v>
      </c>
      <c r="C654" s="110" t="s">
        <v>777</v>
      </c>
      <c r="D654" s="110" t="s">
        <v>779</v>
      </c>
      <c r="E654" s="107"/>
      <c r="F654" s="107"/>
      <c r="G654" s="39">
        <f>G655+G666</f>
        <v>6234.826</v>
      </c>
      <c r="H654" s="30">
        <f>H655+H666</f>
        <v>5546.966</v>
      </c>
      <c r="I654" s="30">
        <f>I655+I666</f>
        <v>5146.966</v>
      </c>
    </row>
    <row r="655" spans="1:9" ht="28.5">
      <c r="A655" s="148" t="s">
        <v>672</v>
      </c>
      <c r="B655" s="147" t="s">
        <v>156</v>
      </c>
      <c r="C655" s="147" t="s">
        <v>491</v>
      </c>
      <c r="D655" s="147" t="s">
        <v>779</v>
      </c>
      <c r="E655" s="147" t="s">
        <v>988</v>
      </c>
      <c r="F655" s="107"/>
      <c r="G655" s="37">
        <f>G656+G660</f>
        <v>5944.826</v>
      </c>
      <c r="H655" s="23">
        <f>H656</f>
        <v>5146.966</v>
      </c>
      <c r="I655" s="23">
        <f>I656</f>
        <v>5146.966</v>
      </c>
    </row>
    <row r="656" spans="1:9" ht="28.5">
      <c r="A656" s="148" t="s">
        <v>673</v>
      </c>
      <c r="B656" s="107" t="s">
        <v>156</v>
      </c>
      <c r="C656" s="107" t="s">
        <v>777</v>
      </c>
      <c r="D656" s="107" t="s">
        <v>779</v>
      </c>
      <c r="E656" s="107" t="s">
        <v>990</v>
      </c>
      <c r="F656" s="107"/>
      <c r="G656" s="37">
        <f>G657</f>
        <v>5944.826</v>
      </c>
      <c r="H656" s="23">
        <f>H658+H662</f>
        <v>5146.966</v>
      </c>
      <c r="I656" s="23">
        <f>I658+I662</f>
        <v>5146.966</v>
      </c>
    </row>
    <row r="657" spans="1:9" ht="27.75">
      <c r="A657" s="224" t="s">
        <v>674</v>
      </c>
      <c r="B657" s="107" t="s">
        <v>156</v>
      </c>
      <c r="C657" s="107" t="s">
        <v>777</v>
      </c>
      <c r="D657" s="107" t="s">
        <v>779</v>
      </c>
      <c r="E657" s="107" t="s">
        <v>675</v>
      </c>
      <c r="F657" s="107"/>
      <c r="G657" s="37">
        <f>G658+G662</f>
        <v>5944.826</v>
      </c>
      <c r="H657" s="23"/>
      <c r="I657" s="23"/>
    </row>
    <row r="658" spans="1:9" ht="27.75">
      <c r="A658" s="169" t="s">
        <v>1043</v>
      </c>
      <c r="B658" s="107" t="s">
        <v>156</v>
      </c>
      <c r="C658" s="107" t="s">
        <v>491</v>
      </c>
      <c r="D658" s="107" t="s">
        <v>779</v>
      </c>
      <c r="E658" s="107" t="s">
        <v>676</v>
      </c>
      <c r="F658" s="107"/>
      <c r="G658" s="37">
        <f>G659</f>
        <v>50.826</v>
      </c>
      <c r="H658" s="23">
        <f>H659</f>
        <v>18.966</v>
      </c>
      <c r="I658" s="23">
        <f>I659</f>
        <v>18.966</v>
      </c>
    </row>
    <row r="659" spans="1:9" ht="40.5">
      <c r="A659" s="107" t="s">
        <v>939</v>
      </c>
      <c r="B659" s="107" t="s">
        <v>156</v>
      </c>
      <c r="C659" s="107" t="s">
        <v>491</v>
      </c>
      <c r="D659" s="107" t="s">
        <v>779</v>
      </c>
      <c r="E659" s="107" t="s">
        <v>676</v>
      </c>
      <c r="F659" s="107" t="s">
        <v>163</v>
      </c>
      <c r="G659" s="37">
        <v>50.826</v>
      </c>
      <c r="H659" s="23">
        <v>18.966</v>
      </c>
      <c r="I659" s="23">
        <v>18.966</v>
      </c>
    </row>
    <row r="660" spans="1:9" ht="15" hidden="1">
      <c r="A660" s="228"/>
      <c r="B660" s="107"/>
      <c r="C660" s="107"/>
      <c r="D660" s="107"/>
      <c r="E660" s="107"/>
      <c r="F660" s="107"/>
      <c r="G660" s="37"/>
      <c r="H660" s="23"/>
      <c r="I660" s="23"/>
    </row>
    <row r="661" spans="1:9" ht="15" hidden="1">
      <c r="A661" s="224"/>
      <c r="B661" s="107"/>
      <c r="C661" s="107"/>
      <c r="D661" s="107"/>
      <c r="E661" s="107"/>
      <c r="F661" s="107"/>
      <c r="G661" s="37"/>
      <c r="H661" s="23"/>
      <c r="I661" s="23"/>
    </row>
    <row r="662" spans="1:9" ht="27">
      <c r="A662" s="107" t="s">
        <v>495</v>
      </c>
      <c r="B662" s="107" t="s">
        <v>156</v>
      </c>
      <c r="C662" s="107" t="s">
        <v>777</v>
      </c>
      <c r="D662" s="107" t="s">
        <v>779</v>
      </c>
      <c r="E662" s="107" t="s">
        <v>677</v>
      </c>
      <c r="F662" s="107"/>
      <c r="G662" s="37">
        <f>G663+G664+G665</f>
        <v>5894</v>
      </c>
      <c r="H662" s="27">
        <f>H663+H664+H665</f>
        <v>5128</v>
      </c>
      <c r="I662" s="27">
        <f>I663+I664+I665</f>
        <v>5128</v>
      </c>
    </row>
    <row r="663" spans="1:9" ht="40.5">
      <c r="A663" s="107" t="s">
        <v>939</v>
      </c>
      <c r="B663" s="107" t="s">
        <v>156</v>
      </c>
      <c r="C663" s="107" t="s">
        <v>777</v>
      </c>
      <c r="D663" s="107" t="s">
        <v>779</v>
      </c>
      <c r="E663" s="107" t="s">
        <v>677</v>
      </c>
      <c r="F663" s="107" t="s">
        <v>163</v>
      </c>
      <c r="G663" s="37">
        <v>5473</v>
      </c>
      <c r="H663" s="37">
        <v>4924</v>
      </c>
      <c r="I663" s="37">
        <v>4924</v>
      </c>
    </row>
    <row r="664" spans="1:9" ht="27.75">
      <c r="A664" s="232" t="s">
        <v>575</v>
      </c>
      <c r="B664" s="107" t="s">
        <v>156</v>
      </c>
      <c r="C664" s="107" t="s">
        <v>777</v>
      </c>
      <c r="D664" s="107" t="s">
        <v>779</v>
      </c>
      <c r="E664" s="107" t="s">
        <v>677</v>
      </c>
      <c r="F664" s="107" t="s">
        <v>763</v>
      </c>
      <c r="G664" s="37">
        <v>418</v>
      </c>
      <c r="H664" s="37">
        <v>202</v>
      </c>
      <c r="I664" s="37">
        <v>202</v>
      </c>
    </row>
    <row r="665" spans="1:9" ht="15">
      <c r="A665" s="107" t="s">
        <v>161</v>
      </c>
      <c r="B665" s="107" t="s">
        <v>156</v>
      </c>
      <c r="C665" s="107" t="s">
        <v>777</v>
      </c>
      <c r="D665" s="107" t="s">
        <v>779</v>
      </c>
      <c r="E665" s="107" t="s">
        <v>677</v>
      </c>
      <c r="F665" s="107" t="s">
        <v>162</v>
      </c>
      <c r="G665" s="37">
        <v>3</v>
      </c>
      <c r="H665" s="37">
        <v>2</v>
      </c>
      <c r="I665" s="37">
        <v>2</v>
      </c>
    </row>
    <row r="666" spans="1:9" ht="57" customHeight="1">
      <c r="A666" s="147" t="s">
        <v>1015</v>
      </c>
      <c r="B666" s="147" t="s">
        <v>156</v>
      </c>
      <c r="C666" s="147" t="s">
        <v>777</v>
      </c>
      <c r="D666" s="147" t="s">
        <v>779</v>
      </c>
      <c r="E666" s="147" t="s">
        <v>1018</v>
      </c>
      <c r="F666" s="147"/>
      <c r="G666" s="52">
        <f>G668</f>
        <v>290</v>
      </c>
      <c r="H666" s="158">
        <f>H668</f>
        <v>400</v>
      </c>
      <c r="I666" s="28">
        <f>I668</f>
        <v>0</v>
      </c>
    </row>
    <row r="667" spans="1:9" ht="28.5" customHeight="1">
      <c r="A667" s="147" t="s">
        <v>1014</v>
      </c>
      <c r="B667" s="147"/>
      <c r="C667" s="147"/>
      <c r="D667" s="147"/>
      <c r="E667" s="147"/>
      <c r="F667" s="147"/>
      <c r="G667" s="52"/>
      <c r="H667" s="158"/>
      <c r="I667" s="28"/>
    </row>
    <row r="668" spans="1:9" ht="34.5" customHeight="1">
      <c r="A668" s="232" t="s">
        <v>1016</v>
      </c>
      <c r="B668" s="147" t="s">
        <v>156</v>
      </c>
      <c r="C668" s="147" t="s">
        <v>777</v>
      </c>
      <c r="D668" s="147" t="s">
        <v>779</v>
      </c>
      <c r="E668" s="107" t="s">
        <v>1019</v>
      </c>
      <c r="F668" s="147"/>
      <c r="G668" s="37">
        <f>G669</f>
        <v>290</v>
      </c>
      <c r="H668" s="27">
        <f>H670</f>
        <v>400</v>
      </c>
      <c r="I668" s="27">
        <f>I670</f>
        <v>0</v>
      </c>
    </row>
    <row r="669" spans="1:9" ht="33" customHeight="1">
      <c r="A669" s="160" t="s">
        <v>1017</v>
      </c>
      <c r="B669" s="147" t="s">
        <v>156</v>
      </c>
      <c r="C669" s="147" t="s">
        <v>777</v>
      </c>
      <c r="D669" s="147" t="s">
        <v>779</v>
      </c>
      <c r="E669" s="107" t="s">
        <v>1021</v>
      </c>
      <c r="F669" s="147"/>
      <c r="G669" s="37">
        <f>G670</f>
        <v>290</v>
      </c>
      <c r="H669" s="27"/>
      <c r="I669" s="27"/>
    </row>
    <row r="670" spans="1:9" ht="15">
      <c r="A670" s="159" t="s">
        <v>192</v>
      </c>
      <c r="B670" s="147" t="s">
        <v>156</v>
      </c>
      <c r="C670" s="147" t="s">
        <v>777</v>
      </c>
      <c r="D670" s="147" t="s">
        <v>779</v>
      </c>
      <c r="E670" s="107" t="s">
        <v>641</v>
      </c>
      <c r="F670" s="107"/>
      <c r="G670" s="37">
        <f>G671</f>
        <v>290</v>
      </c>
      <c r="H670" s="27">
        <f>H671</f>
        <v>400</v>
      </c>
      <c r="I670" s="27">
        <f>I671</f>
        <v>0</v>
      </c>
    </row>
    <row r="671" spans="1:9" ht="27.75">
      <c r="A671" s="232" t="s">
        <v>575</v>
      </c>
      <c r="B671" s="147" t="s">
        <v>156</v>
      </c>
      <c r="C671" s="147" t="s">
        <v>777</v>
      </c>
      <c r="D671" s="147" t="s">
        <v>779</v>
      </c>
      <c r="E671" s="107" t="s">
        <v>641</v>
      </c>
      <c r="F671" s="107" t="s">
        <v>763</v>
      </c>
      <c r="G671" s="161">
        <v>290</v>
      </c>
      <c r="H671" s="32">
        <v>400</v>
      </c>
      <c r="I671" s="32"/>
    </row>
    <row r="672" spans="1:9" ht="15">
      <c r="A672" s="210" t="s">
        <v>785</v>
      </c>
      <c r="B672" s="110" t="s">
        <v>156</v>
      </c>
      <c r="C672" s="110">
        <v>10</v>
      </c>
      <c r="D672" s="107"/>
      <c r="E672" s="107"/>
      <c r="F672" s="107"/>
      <c r="G672" s="40">
        <f>G673+G679</f>
        <v>18452.483999999997</v>
      </c>
      <c r="H672" s="34" t="e">
        <f>H673+H679</f>
        <v>#REF!</v>
      </c>
      <c r="I672" s="34">
        <f>I673+I679</f>
        <v>16052.92</v>
      </c>
    </row>
    <row r="673" spans="1:9" ht="15">
      <c r="A673" s="210" t="s">
        <v>788</v>
      </c>
      <c r="B673" s="110" t="s">
        <v>156</v>
      </c>
      <c r="C673" s="110">
        <v>10</v>
      </c>
      <c r="D673" s="110" t="s">
        <v>773</v>
      </c>
      <c r="E673" s="110"/>
      <c r="F673" s="110"/>
      <c r="G673" s="39">
        <f>G674</f>
        <v>9992.007</v>
      </c>
      <c r="H673" s="30">
        <f>H674</f>
        <v>8801.926</v>
      </c>
      <c r="I673" s="30">
        <f>I674</f>
        <v>8801.926</v>
      </c>
    </row>
    <row r="674" spans="1:9" ht="28.5">
      <c r="A674" s="148" t="s">
        <v>672</v>
      </c>
      <c r="B674" s="147" t="s">
        <v>156</v>
      </c>
      <c r="C674" s="147">
        <v>10</v>
      </c>
      <c r="D674" s="147" t="s">
        <v>773</v>
      </c>
      <c r="E674" s="147" t="s">
        <v>988</v>
      </c>
      <c r="F674" s="147"/>
      <c r="G674" s="52">
        <f aca="true" t="shared" si="36" ref="G674:I677">G675</f>
        <v>9992.007</v>
      </c>
      <c r="H674" s="25">
        <f t="shared" si="36"/>
        <v>8801.926</v>
      </c>
      <c r="I674" s="25">
        <f t="shared" si="36"/>
        <v>8801.926</v>
      </c>
    </row>
    <row r="675" spans="1:9" ht="28.5">
      <c r="A675" s="148" t="s">
        <v>716</v>
      </c>
      <c r="B675" s="107" t="s">
        <v>156</v>
      </c>
      <c r="C675" s="107">
        <v>10</v>
      </c>
      <c r="D675" s="107" t="s">
        <v>773</v>
      </c>
      <c r="E675" s="107" t="s">
        <v>990</v>
      </c>
      <c r="F675" s="107"/>
      <c r="G675" s="37">
        <f>G676</f>
        <v>9992.007</v>
      </c>
      <c r="H675" s="23">
        <f>H677</f>
        <v>8801.926</v>
      </c>
      <c r="I675" s="23">
        <f>I677</f>
        <v>8801.926</v>
      </c>
    </row>
    <row r="676" spans="1:9" ht="15">
      <c r="A676" s="224" t="s">
        <v>678</v>
      </c>
      <c r="B676" s="107" t="s">
        <v>156</v>
      </c>
      <c r="C676" s="107" t="s">
        <v>159</v>
      </c>
      <c r="D676" s="107" t="s">
        <v>773</v>
      </c>
      <c r="E676" s="107" t="s">
        <v>679</v>
      </c>
      <c r="F676" s="107"/>
      <c r="G676" s="37">
        <f>G677</f>
        <v>9992.007</v>
      </c>
      <c r="H676" s="23"/>
      <c r="I676" s="23"/>
    </row>
    <row r="677" spans="1:9" ht="54.75">
      <c r="A677" s="159" t="s">
        <v>170</v>
      </c>
      <c r="B677" s="107" t="s">
        <v>156</v>
      </c>
      <c r="C677" s="107">
        <v>10</v>
      </c>
      <c r="D677" s="107" t="s">
        <v>773</v>
      </c>
      <c r="E677" s="223" t="s">
        <v>680</v>
      </c>
      <c r="F677" s="107"/>
      <c r="G677" s="37">
        <f t="shared" si="36"/>
        <v>9992.007</v>
      </c>
      <c r="H677" s="23">
        <f t="shared" si="36"/>
        <v>8801.926</v>
      </c>
      <c r="I677" s="23">
        <f t="shared" si="36"/>
        <v>8801.926</v>
      </c>
    </row>
    <row r="678" spans="1:9" ht="15">
      <c r="A678" s="107" t="s">
        <v>956</v>
      </c>
      <c r="B678" s="107" t="s">
        <v>156</v>
      </c>
      <c r="C678" s="107" t="s">
        <v>159</v>
      </c>
      <c r="D678" s="107" t="s">
        <v>773</v>
      </c>
      <c r="E678" s="159" t="s">
        <v>680</v>
      </c>
      <c r="F678" s="107" t="s">
        <v>160</v>
      </c>
      <c r="G678" s="38">
        <v>9992.007</v>
      </c>
      <c r="H678" s="22">
        <v>8801.926</v>
      </c>
      <c r="I678" s="22">
        <v>8801.926</v>
      </c>
    </row>
    <row r="679" spans="1:9" ht="15">
      <c r="A679" s="110" t="s">
        <v>792</v>
      </c>
      <c r="B679" s="110" t="s">
        <v>156</v>
      </c>
      <c r="C679" s="110">
        <v>10</v>
      </c>
      <c r="D679" s="110" t="s">
        <v>774</v>
      </c>
      <c r="E679" s="110"/>
      <c r="F679" s="110"/>
      <c r="G679" s="39">
        <f>G685+G680</f>
        <v>8460.476999999999</v>
      </c>
      <c r="H679" s="30" t="e">
        <f>H685+H680</f>
        <v>#REF!</v>
      </c>
      <c r="I679" s="30">
        <f>I685+I680</f>
        <v>7250.994000000001</v>
      </c>
    </row>
    <row r="680" spans="1:9" ht="28.5">
      <c r="A680" s="148" t="s">
        <v>224</v>
      </c>
      <c r="B680" s="110" t="s">
        <v>156</v>
      </c>
      <c r="C680" s="110" t="s">
        <v>159</v>
      </c>
      <c r="D680" s="110" t="s">
        <v>774</v>
      </c>
      <c r="E680" s="110" t="s">
        <v>988</v>
      </c>
      <c r="F680" s="110"/>
      <c r="G680" s="39">
        <f>G681</f>
        <v>2135.822</v>
      </c>
      <c r="H680" s="24">
        <f aca="true" t="shared" si="37" ref="H680:I683">H681</f>
        <v>1671.886</v>
      </c>
      <c r="I680" s="24">
        <f t="shared" si="37"/>
        <v>1671.886</v>
      </c>
    </row>
    <row r="681" spans="1:9" ht="15">
      <c r="A681" s="148" t="s">
        <v>691</v>
      </c>
      <c r="B681" s="147" t="s">
        <v>156</v>
      </c>
      <c r="C681" s="147" t="s">
        <v>159</v>
      </c>
      <c r="D681" s="147" t="s">
        <v>774</v>
      </c>
      <c r="E681" s="147" t="s">
        <v>537</v>
      </c>
      <c r="F681" s="147"/>
      <c r="G681" s="52">
        <f>G682</f>
        <v>2135.822</v>
      </c>
      <c r="H681" s="25">
        <f>H683</f>
        <v>1671.886</v>
      </c>
      <c r="I681" s="25">
        <f>I683</f>
        <v>1671.886</v>
      </c>
    </row>
    <row r="682" spans="1:9" ht="41.25">
      <c r="A682" s="233" t="s">
        <v>715</v>
      </c>
      <c r="B682" s="107" t="s">
        <v>156</v>
      </c>
      <c r="C682" s="107" t="s">
        <v>159</v>
      </c>
      <c r="D682" s="107" t="s">
        <v>774</v>
      </c>
      <c r="E682" s="107" t="s">
        <v>225</v>
      </c>
      <c r="F682" s="107"/>
      <c r="G682" s="37">
        <f>G683</f>
        <v>2135.822</v>
      </c>
      <c r="H682" s="25"/>
      <c r="I682" s="25"/>
    </row>
    <row r="683" spans="1:9" ht="15">
      <c r="A683" s="107" t="s">
        <v>464</v>
      </c>
      <c r="B683" s="107" t="s">
        <v>156</v>
      </c>
      <c r="C683" s="107" t="s">
        <v>159</v>
      </c>
      <c r="D683" s="107" t="s">
        <v>774</v>
      </c>
      <c r="E683" s="107" t="s">
        <v>226</v>
      </c>
      <c r="F683" s="110"/>
      <c r="G683" s="37">
        <f>G684</f>
        <v>2135.822</v>
      </c>
      <c r="H683" s="24">
        <f t="shared" si="37"/>
        <v>1671.886</v>
      </c>
      <c r="I683" s="24">
        <f t="shared" si="37"/>
        <v>1671.886</v>
      </c>
    </row>
    <row r="684" spans="1:9" ht="15">
      <c r="A684" s="159" t="s">
        <v>298</v>
      </c>
      <c r="B684" s="107" t="s">
        <v>156</v>
      </c>
      <c r="C684" s="107" t="s">
        <v>159</v>
      </c>
      <c r="D684" s="107" t="s">
        <v>774</v>
      </c>
      <c r="E684" s="107" t="s">
        <v>226</v>
      </c>
      <c r="F684" s="107" t="s">
        <v>160</v>
      </c>
      <c r="G684" s="37">
        <v>2135.822</v>
      </c>
      <c r="H684" s="23">
        <v>1671.886</v>
      </c>
      <c r="I684" s="23">
        <v>1671.886</v>
      </c>
    </row>
    <row r="685" spans="1:14" ht="28.5">
      <c r="A685" s="174" t="s">
        <v>766</v>
      </c>
      <c r="B685" s="147" t="s">
        <v>156</v>
      </c>
      <c r="C685" s="147" t="s">
        <v>159</v>
      </c>
      <c r="D685" s="147" t="s">
        <v>774</v>
      </c>
      <c r="E685" s="147" t="s">
        <v>356</v>
      </c>
      <c r="F685" s="147"/>
      <c r="G685" s="52">
        <f>G686</f>
        <v>6324.655</v>
      </c>
      <c r="H685" s="25" t="e">
        <f>H686</f>
        <v>#REF!</v>
      </c>
      <c r="I685" s="25">
        <f>I686</f>
        <v>5579.108</v>
      </c>
      <c r="N685" s="16">
        <f>SUM(G685,G712,G725,G732,G752,G757,G767,G786,G792,G800)</f>
        <v>29115.862</v>
      </c>
    </row>
    <row r="686" spans="1:9" ht="27.75">
      <c r="A686" s="159" t="s">
        <v>233</v>
      </c>
      <c r="B686" s="107" t="s">
        <v>156</v>
      </c>
      <c r="C686" s="107" t="s">
        <v>159</v>
      </c>
      <c r="D686" s="107" t="s">
        <v>774</v>
      </c>
      <c r="E686" s="107" t="s">
        <v>373</v>
      </c>
      <c r="F686" s="107"/>
      <c r="G686" s="37">
        <f>G687</f>
        <v>6324.655</v>
      </c>
      <c r="H686" s="23" t="e">
        <f>H688</f>
        <v>#REF!</v>
      </c>
      <c r="I686" s="23">
        <f>I688</f>
        <v>5579.108</v>
      </c>
    </row>
    <row r="687" spans="1:9" ht="27.75">
      <c r="A687" s="224" t="s">
        <v>377</v>
      </c>
      <c r="B687" s="107" t="s">
        <v>156</v>
      </c>
      <c r="C687" s="107" t="s">
        <v>159</v>
      </c>
      <c r="D687" s="107" t="s">
        <v>774</v>
      </c>
      <c r="E687" s="107" t="s">
        <v>378</v>
      </c>
      <c r="F687" s="107"/>
      <c r="G687" s="37">
        <f>G688</f>
        <v>6324.655</v>
      </c>
      <c r="H687" s="23"/>
      <c r="I687" s="23"/>
    </row>
    <row r="688" spans="1:9" ht="27">
      <c r="A688" s="107" t="s">
        <v>933</v>
      </c>
      <c r="B688" s="107" t="s">
        <v>156</v>
      </c>
      <c r="C688" s="107">
        <v>10</v>
      </c>
      <c r="D688" s="107" t="s">
        <v>774</v>
      </c>
      <c r="E688" s="107" t="s">
        <v>379</v>
      </c>
      <c r="F688" s="107"/>
      <c r="G688" s="37">
        <f>G689</f>
        <v>6324.655</v>
      </c>
      <c r="H688" s="23" t="e">
        <f>#REF!+H689</f>
        <v>#REF!</v>
      </c>
      <c r="I688" s="23">
        <v>5579.108</v>
      </c>
    </row>
    <row r="689" spans="1:9" ht="15">
      <c r="A689" s="107" t="s">
        <v>956</v>
      </c>
      <c r="B689" s="107" t="s">
        <v>156</v>
      </c>
      <c r="C689" s="107" t="s">
        <v>159</v>
      </c>
      <c r="D689" s="107" t="s">
        <v>774</v>
      </c>
      <c r="E689" s="107" t="s">
        <v>379</v>
      </c>
      <c r="F689" s="107" t="s">
        <v>160</v>
      </c>
      <c r="G689" s="38">
        <v>6324.655</v>
      </c>
      <c r="H689" s="22">
        <v>4733.978</v>
      </c>
      <c r="I689" s="22">
        <v>4674.308</v>
      </c>
    </row>
    <row r="690" spans="1:10" ht="27.75">
      <c r="A690" s="162" t="s">
        <v>81</v>
      </c>
      <c r="B690" s="172" t="s">
        <v>157</v>
      </c>
      <c r="C690" s="172"/>
      <c r="D690" s="173"/>
      <c r="E690" s="173"/>
      <c r="F690" s="173"/>
      <c r="G690" s="518">
        <f>G691+G710+G730+G784+G798+G776</f>
        <v>23500.799</v>
      </c>
      <c r="H690" s="35">
        <f>H692+H710+H730+H784+H798</f>
        <v>25888.819</v>
      </c>
      <c r="I690" s="35">
        <f>I692+I710+I730+I784+I798</f>
        <v>26738.819</v>
      </c>
      <c r="J690" s="157"/>
    </row>
    <row r="691" spans="1:10" ht="15">
      <c r="A691" s="110" t="s">
        <v>1012</v>
      </c>
      <c r="B691" s="172" t="s">
        <v>157</v>
      </c>
      <c r="C691" s="172" t="s">
        <v>953</v>
      </c>
      <c r="D691" s="173"/>
      <c r="E691" s="173"/>
      <c r="F691" s="173"/>
      <c r="G691" s="106">
        <f>G692+G705</f>
        <v>706.592</v>
      </c>
      <c r="H691" s="35">
        <f>H692</f>
        <v>883</v>
      </c>
      <c r="I691" s="35">
        <f>I692</f>
        <v>873</v>
      </c>
      <c r="J691" s="16"/>
    </row>
    <row r="692" spans="1:9" ht="40.5">
      <c r="A692" s="110" t="s">
        <v>141</v>
      </c>
      <c r="B692" s="110" t="s">
        <v>157</v>
      </c>
      <c r="C692" s="110" t="s">
        <v>953</v>
      </c>
      <c r="D692" s="110" t="s">
        <v>774</v>
      </c>
      <c r="E692" s="173"/>
      <c r="F692" s="173"/>
      <c r="G692" s="106">
        <f>G693+G699</f>
        <v>706.592</v>
      </c>
      <c r="H692" s="35">
        <f>H693+H699</f>
        <v>883</v>
      </c>
      <c r="I692" s="35">
        <f>I693+I699</f>
        <v>873</v>
      </c>
    </row>
    <row r="693" spans="1:9" ht="17.25" customHeight="1">
      <c r="A693" s="162" t="s">
        <v>528</v>
      </c>
      <c r="B693" s="147" t="s">
        <v>157</v>
      </c>
      <c r="C693" s="147" t="s">
        <v>953</v>
      </c>
      <c r="D693" s="147" t="s">
        <v>774</v>
      </c>
      <c r="E693" s="147" t="s">
        <v>328</v>
      </c>
      <c r="F693" s="147"/>
      <c r="G693" s="52">
        <f>G694</f>
        <v>706.592</v>
      </c>
      <c r="H693" s="28">
        <f>H694</f>
        <v>873</v>
      </c>
      <c r="I693" s="28">
        <f>I694</f>
        <v>873</v>
      </c>
    </row>
    <row r="694" spans="1:9" ht="19.5" customHeight="1">
      <c r="A694" s="169" t="s">
        <v>529</v>
      </c>
      <c r="B694" s="107" t="s">
        <v>157</v>
      </c>
      <c r="C694" s="107" t="s">
        <v>953</v>
      </c>
      <c r="D694" s="107" t="s">
        <v>774</v>
      </c>
      <c r="E694" s="107" t="s">
        <v>329</v>
      </c>
      <c r="F694" s="107"/>
      <c r="G694" s="37">
        <f>G696+G697+G698</f>
        <v>706.592</v>
      </c>
      <c r="H694" s="27">
        <f>H696+H697+H698</f>
        <v>873</v>
      </c>
      <c r="I694" s="27">
        <f>I696+I697+I698</f>
        <v>873</v>
      </c>
    </row>
    <row r="695" spans="1:9" ht="18.75" customHeight="1">
      <c r="A695" s="107" t="s">
        <v>879</v>
      </c>
      <c r="B695" s="107" t="s">
        <v>157</v>
      </c>
      <c r="C695" s="107" t="s">
        <v>953</v>
      </c>
      <c r="D695" s="107" t="s">
        <v>774</v>
      </c>
      <c r="E695" s="107" t="s">
        <v>360</v>
      </c>
      <c r="F695" s="107"/>
      <c r="G695" s="37">
        <f>G696+G697+G698</f>
        <v>706.592</v>
      </c>
      <c r="H695" s="27">
        <f>H696+H697+H698</f>
        <v>873</v>
      </c>
      <c r="I695" s="27">
        <f>I696+I697+I698</f>
        <v>873</v>
      </c>
    </row>
    <row r="696" spans="1:9" ht="40.5">
      <c r="A696" s="107" t="s">
        <v>939</v>
      </c>
      <c r="B696" s="107" t="s">
        <v>157</v>
      </c>
      <c r="C696" s="107" t="s">
        <v>953</v>
      </c>
      <c r="D696" s="107" t="s">
        <v>774</v>
      </c>
      <c r="E696" s="107" t="s">
        <v>360</v>
      </c>
      <c r="F696" s="107" t="s">
        <v>163</v>
      </c>
      <c r="G696" s="490">
        <v>677.092</v>
      </c>
      <c r="H696" s="27">
        <v>862</v>
      </c>
      <c r="I696" s="27">
        <v>862</v>
      </c>
    </row>
    <row r="697" spans="1:9" ht="27.75">
      <c r="A697" s="232" t="s">
        <v>575</v>
      </c>
      <c r="B697" s="107" t="s">
        <v>157</v>
      </c>
      <c r="C697" s="107" t="s">
        <v>953</v>
      </c>
      <c r="D697" s="107" t="s">
        <v>774</v>
      </c>
      <c r="E697" s="107" t="s">
        <v>360</v>
      </c>
      <c r="F697" s="107" t="s">
        <v>763</v>
      </c>
      <c r="G697" s="37">
        <v>10</v>
      </c>
      <c r="H697" s="27">
        <v>10</v>
      </c>
      <c r="I697" s="27">
        <v>10</v>
      </c>
    </row>
    <row r="698" spans="1:9" ht="15">
      <c r="A698" s="107" t="s">
        <v>161</v>
      </c>
      <c r="B698" s="107" t="s">
        <v>157</v>
      </c>
      <c r="C698" s="107" t="s">
        <v>953</v>
      </c>
      <c r="D698" s="107" t="s">
        <v>774</v>
      </c>
      <c r="E698" s="107" t="s">
        <v>360</v>
      </c>
      <c r="F698" s="107" t="s">
        <v>162</v>
      </c>
      <c r="G698" s="37">
        <v>19.5</v>
      </c>
      <c r="H698" s="27">
        <v>1</v>
      </c>
      <c r="I698" s="27">
        <v>1</v>
      </c>
    </row>
    <row r="699" spans="1:9" ht="57" hidden="1">
      <c r="A699" s="147" t="s">
        <v>1015</v>
      </c>
      <c r="B699" s="147" t="s">
        <v>157</v>
      </c>
      <c r="C699" s="147" t="s">
        <v>953</v>
      </c>
      <c r="D699" s="147" t="s">
        <v>774</v>
      </c>
      <c r="E699" s="147" t="s">
        <v>1018</v>
      </c>
      <c r="F699" s="147"/>
      <c r="G699" s="52">
        <f>G703</f>
        <v>0</v>
      </c>
      <c r="H699" s="158">
        <f>H703</f>
        <v>10</v>
      </c>
      <c r="I699" s="28">
        <f>I703</f>
        <v>0</v>
      </c>
    </row>
    <row r="700" spans="1:9" ht="28.5" hidden="1">
      <c r="A700" s="147" t="s">
        <v>1014</v>
      </c>
      <c r="B700" s="147"/>
      <c r="C700" s="147"/>
      <c r="D700" s="147"/>
      <c r="E700" s="147"/>
      <c r="F700" s="147"/>
      <c r="G700" s="52"/>
      <c r="H700" s="158"/>
      <c r="I700" s="28"/>
    </row>
    <row r="701" spans="1:9" ht="46.5" customHeight="1" hidden="1">
      <c r="A701" s="232" t="s">
        <v>1016</v>
      </c>
      <c r="B701" s="147" t="s">
        <v>157</v>
      </c>
      <c r="C701" s="147" t="s">
        <v>953</v>
      </c>
      <c r="D701" s="147" t="s">
        <v>774</v>
      </c>
      <c r="E701" s="107" t="s">
        <v>1019</v>
      </c>
      <c r="F701" s="147"/>
      <c r="G701" s="52">
        <f>G702</f>
        <v>0</v>
      </c>
      <c r="H701" s="28">
        <f>H703</f>
        <v>10</v>
      </c>
      <c r="I701" s="28">
        <f>I703</f>
        <v>0</v>
      </c>
    </row>
    <row r="702" spans="1:9" ht="46.5" customHeight="1" hidden="1">
      <c r="A702" s="160" t="s">
        <v>1017</v>
      </c>
      <c r="B702" s="147" t="s">
        <v>157</v>
      </c>
      <c r="C702" s="147" t="s">
        <v>953</v>
      </c>
      <c r="D702" s="147" t="s">
        <v>774</v>
      </c>
      <c r="E702" s="107" t="s">
        <v>1021</v>
      </c>
      <c r="F702" s="147"/>
      <c r="G702" s="52">
        <f>G703</f>
        <v>0</v>
      </c>
      <c r="H702" s="28"/>
      <c r="I702" s="28"/>
    </row>
    <row r="703" spans="1:9" ht="15" hidden="1">
      <c r="A703" s="159" t="s">
        <v>283</v>
      </c>
      <c r="B703" s="147" t="s">
        <v>157</v>
      </c>
      <c r="C703" s="147" t="s">
        <v>953</v>
      </c>
      <c r="D703" s="147" t="s">
        <v>774</v>
      </c>
      <c r="E703" s="107" t="s">
        <v>1020</v>
      </c>
      <c r="F703" s="107"/>
      <c r="G703" s="37">
        <f>G704</f>
        <v>0</v>
      </c>
      <c r="H703" s="27">
        <f>H704</f>
        <v>10</v>
      </c>
      <c r="I703" s="27">
        <f>I704</f>
        <v>0</v>
      </c>
    </row>
    <row r="704" spans="1:9" ht="27.75" hidden="1">
      <c r="A704" s="232" t="s">
        <v>575</v>
      </c>
      <c r="B704" s="147" t="s">
        <v>157</v>
      </c>
      <c r="C704" s="147" t="s">
        <v>953</v>
      </c>
      <c r="D704" s="147" t="s">
        <v>774</v>
      </c>
      <c r="E704" s="107" t="s">
        <v>1020</v>
      </c>
      <c r="F704" s="107" t="s">
        <v>763</v>
      </c>
      <c r="G704" s="38"/>
      <c r="H704" s="31">
        <v>10</v>
      </c>
      <c r="I704" s="31"/>
    </row>
    <row r="705" spans="1:9" ht="15" hidden="1">
      <c r="A705" s="110" t="s">
        <v>146</v>
      </c>
      <c r="B705" s="110" t="s">
        <v>157</v>
      </c>
      <c r="C705" s="110" t="s">
        <v>953</v>
      </c>
      <c r="D705" s="110">
        <v>13</v>
      </c>
      <c r="E705" s="107"/>
      <c r="F705" s="107"/>
      <c r="G705" s="39">
        <f>G706</f>
        <v>0</v>
      </c>
      <c r="H705" s="31"/>
      <c r="I705" s="31"/>
    </row>
    <row r="706" spans="1:9" ht="27.75" hidden="1">
      <c r="A706" s="162" t="s">
        <v>150</v>
      </c>
      <c r="B706" s="147" t="s">
        <v>157</v>
      </c>
      <c r="C706" s="147" t="s">
        <v>953</v>
      </c>
      <c r="D706" s="147" t="s">
        <v>776</v>
      </c>
      <c r="E706" s="147" t="s">
        <v>985</v>
      </c>
      <c r="F706" s="147"/>
      <c r="G706" s="52">
        <f>G707</f>
        <v>0</v>
      </c>
      <c r="H706" s="31"/>
      <c r="I706" s="31"/>
    </row>
    <row r="707" spans="1:9" ht="15" hidden="1">
      <c r="A707" s="159" t="s">
        <v>892</v>
      </c>
      <c r="B707" s="107" t="s">
        <v>157</v>
      </c>
      <c r="C707" s="107" t="s">
        <v>190</v>
      </c>
      <c r="D707" s="107" t="s">
        <v>776</v>
      </c>
      <c r="E707" s="107" t="s">
        <v>986</v>
      </c>
      <c r="F707" s="107"/>
      <c r="G707" s="37">
        <f>G708</f>
        <v>0</v>
      </c>
      <c r="H707" s="31"/>
      <c r="I707" s="31"/>
    </row>
    <row r="708" spans="1:9" ht="15" hidden="1">
      <c r="A708" s="107" t="s">
        <v>192</v>
      </c>
      <c r="B708" s="107" t="s">
        <v>157</v>
      </c>
      <c r="C708" s="107" t="s">
        <v>953</v>
      </c>
      <c r="D708" s="107" t="s">
        <v>776</v>
      </c>
      <c r="E708" s="107" t="s">
        <v>987</v>
      </c>
      <c r="F708" s="107"/>
      <c r="G708" s="37">
        <f>G709</f>
        <v>0</v>
      </c>
      <c r="H708" s="31"/>
      <c r="I708" s="31"/>
    </row>
    <row r="709" spans="1:9" ht="27.75" hidden="1">
      <c r="A709" s="232" t="s">
        <v>575</v>
      </c>
      <c r="B709" s="107" t="s">
        <v>157</v>
      </c>
      <c r="C709" s="107" t="s">
        <v>953</v>
      </c>
      <c r="D709" s="107" t="s">
        <v>776</v>
      </c>
      <c r="E709" s="107" t="s">
        <v>987</v>
      </c>
      <c r="F709" s="107" t="s">
        <v>763</v>
      </c>
      <c r="G709" s="38"/>
      <c r="H709" s="31"/>
      <c r="I709" s="31"/>
    </row>
    <row r="710" spans="1:9" ht="15">
      <c r="A710" s="110" t="s">
        <v>151</v>
      </c>
      <c r="B710" s="110" t="s">
        <v>157</v>
      </c>
      <c r="C710" s="110" t="s">
        <v>777</v>
      </c>
      <c r="D710" s="110"/>
      <c r="E710" s="110"/>
      <c r="F710" s="110"/>
      <c r="G710" s="40">
        <f>G711+G724</f>
        <v>3517.4</v>
      </c>
      <c r="H710" s="34">
        <f>H711+H724</f>
        <v>3195</v>
      </c>
      <c r="I710" s="34">
        <f>I711+I724</f>
        <v>3255</v>
      </c>
    </row>
    <row r="711" spans="1:10" ht="15">
      <c r="A711" s="110" t="s">
        <v>812</v>
      </c>
      <c r="B711" s="110" t="s">
        <v>157</v>
      </c>
      <c r="C711" s="110" t="s">
        <v>777</v>
      </c>
      <c r="D711" s="485" t="s">
        <v>954</v>
      </c>
      <c r="E711" s="107"/>
      <c r="F711" s="107"/>
      <c r="G711" s="40">
        <f>G712+G719</f>
        <v>3327.4</v>
      </c>
      <c r="H711" s="34">
        <f>H712+H719</f>
        <v>3015</v>
      </c>
      <c r="I711" s="34">
        <f>I712+I719</f>
        <v>3065</v>
      </c>
      <c r="J711" s="36"/>
    </row>
    <row r="712" spans="1:9" ht="27" customHeight="1">
      <c r="A712" s="162" t="s">
        <v>1098</v>
      </c>
      <c r="B712" s="110" t="s">
        <v>157</v>
      </c>
      <c r="C712" s="110" t="s">
        <v>777</v>
      </c>
      <c r="D712" s="485" t="s">
        <v>954</v>
      </c>
      <c r="E712" s="110" t="s">
        <v>988</v>
      </c>
      <c r="F712" s="110"/>
      <c r="G712" s="39">
        <f>G713</f>
        <v>3327.4</v>
      </c>
      <c r="H712" s="30">
        <f>H713</f>
        <v>3015</v>
      </c>
      <c r="I712" s="30">
        <f>I713</f>
        <v>3065</v>
      </c>
    </row>
    <row r="713" spans="1:9" ht="28.5">
      <c r="A713" s="148" t="s">
        <v>229</v>
      </c>
      <c r="B713" s="147" t="s">
        <v>157</v>
      </c>
      <c r="C713" s="147" t="s">
        <v>777</v>
      </c>
      <c r="D713" s="486" t="s">
        <v>954</v>
      </c>
      <c r="E713" s="147" t="s">
        <v>989</v>
      </c>
      <c r="F713" s="147"/>
      <c r="G713" s="52">
        <f>G715</f>
        <v>3327.4</v>
      </c>
      <c r="H713" s="52">
        <f>H715</f>
        <v>3015</v>
      </c>
      <c r="I713" s="52">
        <f>I715</f>
        <v>3065</v>
      </c>
    </row>
    <row r="714" spans="1:9" ht="27.75">
      <c r="A714" s="224" t="s">
        <v>227</v>
      </c>
      <c r="B714" s="147" t="s">
        <v>157</v>
      </c>
      <c r="C714" s="147" t="s">
        <v>777</v>
      </c>
      <c r="D714" s="486" t="s">
        <v>954</v>
      </c>
      <c r="E714" s="107" t="s">
        <v>228</v>
      </c>
      <c r="F714" s="147"/>
      <c r="G714" s="52">
        <f>G715</f>
        <v>3327.4</v>
      </c>
      <c r="H714" s="52"/>
      <c r="I714" s="52"/>
    </row>
    <row r="715" spans="1:9" ht="17.25" customHeight="1">
      <c r="A715" s="107" t="s">
        <v>880</v>
      </c>
      <c r="B715" s="153" t="s">
        <v>157</v>
      </c>
      <c r="C715" s="153" t="s">
        <v>777</v>
      </c>
      <c r="D715" s="439" t="s">
        <v>954</v>
      </c>
      <c r="E715" s="107" t="s">
        <v>230</v>
      </c>
      <c r="F715" s="107"/>
      <c r="G715" s="37">
        <f>G716+G717+G718</f>
        <v>3327.4</v>
      </c>
      <c r="H715" s="37">
        <f>H716+H717+H718</f>
        <v>3015</v>
      </c>
      <c r="I715" s="37">
        <f>I716+I717+I718</f>
        <v>3065</v>
      </c>
    </row>
    <row r="716" spans="1:9" ht="40.5">
      <c r="A716" s="107" t="s">
        <v>939</v>
      </c>
      <c r="B716" s="107" t="s">
        <v>157</v>
      </c>
      <c r="C716" s="107" t="s">
        <v>777</v>
      </c>
      <c r="D716" s="439" t="s">
        <v>954</v>
      </c>
      <c r="E716" s="107" t="s">
        <v>230</v>
      </c>
      <c r="F716" s="107" t="s">
        <v>163</v>
      </c>
      <c r="G716" s="37">
        <v>2974</v>
      </c>
      <c r="H716" s="37">
        <v>2700</v>
      </c>
      <c r="I716" s="37">
        <v>2750</v>
      </c>
    </row>
    <row r="717" spans="1:9" ht="27.75">
      <c r="A717" s="232" t="s">
        <v>575</v>
      </c>
      <c r="B717" s="107" t="s">
        <v>157</v>
      </c>
      <c r="C717" s="107" t="s">
        <v>777</v>
      </c>
      <c r="D717" s="439" t="s">
        <v>954</v>
      </c>
      <c r="E717" s="107" t="s">
        <v>230</v>
      </c>
      <c r="F717" s="107" t="s">
        <v>763</v>
      </c>
      <c r="G717" s="37">
        <v>338.4</v>
      </c>
      <c r="H717" s="37">
        <v>300</v>
      </c>
      <c r="I717" s="37">
        <v>300</v>
      </c>
    </row>
    <row r="718" spans="1:9" ht="15">
      <c r="A718" s="21" t="s">
        <v>161</v>
      </c>
      <c r="B718" s="107" t="s">
        <v>157</v>
      </c>
      <c r="C718" s="107" t="s">
        <v>777</v>
      </c>
      <c r="D718" s="439" t="s">
        <v>954</v>
      </c>
      <c r="E718" s="107" t="s">
        <v>230</v>
      </c>
      <c r="F718" s="107" t="s">
        <v>162</v>
      </c>
      <c r="G718" s="37">
        <v>15</v>
      </c>
      <c r="H718" s="27">
        <v>15</v>
      </c>
      <c r="I718" s="27">
        <v>15</v>
      </c>
    </row>
    <row r="719" spans="1:9" ht="42.75" hidden="1">
      <c r="A719" s="191" t="s">
        <v>857</v>
      </c>
      <c r="B719" s="147" t="s">
        <v>157</v>
      </c>
      <c r="C719" s="147" t="s">
        <v>777</v>
      </c>
      <c r="D719" s="147" t="s">
        <v>773</v>
      </c>
      <c r="E719" s="147" t="s">
        <v>915</v>
      </c>
      <c r="F719" s="147"/>
      <c r="G719" s="52">
        <f aca="true" t="shared" si="38" ref="G719:I722">G720</f>
        <v>0</v>
      </c>
      <c r="H719" s="52">
        <f t="shared" si="38"/>
        <v>0</v>
      </c>
      <c r="I719" s="52">
        <f t="shared" si="38"/>
        <v>0</v>
      </c>
    </row>
    <row r="720" spans="1:9" ht="54.75" hidden="1">
      <c r="A720" s="225" t="s">
        <v>187</v>
      </c>
      <c r="B720" s="147" t="s">
        <v>157</v>
      </c>
      <c r="C720" s="147" t="s">
        <v>777</v>
      </c>
      <c r="D720" s="147" t="s">
        <v>773</v>
      </c>
      <c r="E720" s="147" t="s">
        <v>916</v>
      </c>
      <c r="F720" s="147"/>
      <c r="G720" s="52">
        <f>G721</f>
        <v>0</v>
      </c>
      <c r="H720" s="52">
        <f>H722</f>
        <v>0</v>
      </c>
      <c r="I720" s="52">
        <f>I722</f>
        <v>0</v>
      </c>
    </row>
    <row r="721" spans="1:9" ht="50.25" customHeight="1" hidden="1">
      <c r="A721" s="235" t="s">
        <v>917</v>
      </c>
      <c r="B721" s="107" t="s">
        <v>157</v>
      </c>
      <c r="C721" s="107" t="s">
        <v>777</v>
      </c>
      <c r="D721" s="107" t="s">
        <v>773</v>
      </c>
      <c r="E721" s="107" t="s">
        <v>918</v>
      </c>
      <c r="F721" s="107"/>
      <c r="G721" s="37">
        <f>G722</f>
        <v>0</v>
      </c>
      <c r="H721" s="52"/>
      <c r="I721" s="52"/>
    </row>
    <row r="722" spans="1:9" ht="15" customHeight="1" hidden="1">
      <c r="A722" s="107" t="s">
        <v>490</v>
      </c>
      <c r="B722" s="107" t="s">
        <v>157</v>
      </c>
      <c r="C722" s="107" t="s">
        <v>777</v>
      </c>
      <c r="D722" s="107" t="s">
        <v>773</v>
      </c>
      <c r="E722" s="107" t="s">
        <v>919</v>
      </c>
      <c r="F722" s="107"/>
      <c r="G722" s="37">
        <f t="shared" si="38"/>
        <v>0</v>
      </c>
      <c r="H722" s="37">
        <f t="shared" si="38"/>
        <v>0</v>
      </c>
      <c r="I722" s="37">
        <f t="shared" si="38"/>
        <v>0</v>
      </c>
    </row>
    <row r="723" spans="1:9" ht="17.25" customHeight="1" hidden="1">
      <c r="A723" s="107" t="s">
        <v>940</v>
      </c>
      <c r="B723" s="107" t="s">
        <v>157</v>
      </c>
      <c r="C723" s="107" t="s">
        <v>777</v>
      </c>
      <c r="D723" s="107" t="s">
        <v>773</v>
      </c>
      <c r="E723" s="107" t="s">
        <v>919</v>
      </c>
      <c r="F723" s="107" t="s">
        <v>763</v>
      </c>
      <c r="G723" s="37"/>
      <c r="H723" s="37"/>
      <c r="I723" s="37"/>
    </row>
    <row r="724" spans="1:9" ht="15">
      <c r="A724" s="110" t="s">
        <v>154</v>
      </c>
      <c r="B724" s="110" t="s">
        <v>157</v>
      </c>
      <c r="C724" s="110" t="s">
        <v>777</v>
      </c>
      <c r="D724" s="110" t="s">
        <v>777</v>
      </c>
      <c r="E724" s="110"/>
      <c r="F724" s="110"/>
      <c r="G724" s="39">
        <f aca="true" t="shared" si="39" ref="G724:I725">G725</f>
        <v>190</v>
      </c>
      <c r="H724" s="30">
        <f t="shared" si="39"/>
        <v>180</v>
      </c>
      <c r="I724" s="30">
        <f t="shared" si="39"/>
        <v>190</v>
      </c>
    </row>
    <row r="725" spans="1:9" ht="54.75">
      <c r="A725" s="209" t="s">
        <v>478</v>
      </c>
      <c r="B725" s="110" t="s">
        <v>157</v>
      </c>
      <c r="C725" s="147" t="s">
        <v>777</v>
      </c>
      <c r="D725" s="147" t="s">
        <v>777</v>
      </c>
      <c r="E725" s="147" t="s">
        <v>479</v>
      </c>
      <c r="F725" s="147"/>
      <c r="G725" s="52">
        <f t="shared" si="39"/>
        <v>190</v>
      </c>
      <c r="H725" s="52">
        <f t="shared" si="39"/>
        <v>180</v>
      </c>
      <c r="I725" s="52">
        <f t="shared" si="39"/>
        <v>190</v>
      </c>
    </row>
    <row r="726" spans="1:9" ht="28.5">
      <c r="A726" s="185" t="s">
        <v>481</v>
      </c>
      <c r="B726" s="110" t="s">
        <v>157</v>
      </c>
      <c r="C726" s="147" t="s">
        <v>777</v>
      </c>
      <c r="D726" s="147" t="s">
        <v>777</v>
      </c>
      <c r="E726" s="147" t="s">
        <v>1039</v>
      </c>
      <c r="F726" s="147"/>
      <c r="G726" s="52">
        <f>G727</f>
        <v>190</v>
      </c>
      <c r="H726" s="52">
        <f>H728</f>
        <v>180</v>
      </c>
      <c r="I726" s="52">
        <f>I728</f>
        <v>190</v>
      </c>
    </row>
    <row r="727" spans="1:9" ht="27.75">
      <c r="A727" s="220" t="s">
        <v>482</v>
      </c>
      <c r="B727" s="107" t="s">
        <v>157</v>
      </c>
      <c r="C727" s="107" t="s">
        <v>777</v>
      </c>
      <c r="D727" s="107" t="s">
        <v>777</v>
      </c>
      <c r="E727" s="107" t="s">
        <v>1040</v>
      </c>
      <c r="F727" s="107"/>
      <c r="G727" s="37">
        <f>G728</f>
        <v>190</v>
      </c>
      <c r="H727" s="52"/>
      <c r="I727" s="52"/>
    </row>
    <row r="728" spans="1:9" ht="15">
      <c r="A728" s="236" t="s">
        <v>500</v>
      </c>
      <c r="B728" s="107" t="s">
        <v>157</v>
      </c>
      <c r="C728" s="107" t="s">
        <v>777</v>
      </c>
      <c r="D728" s="107" t="s">
        <v>777</v>
      </c>
      <c r="E728" s="107" t="s">
        <v>1041</v>
      </c>
      <c r="F728" s="107"/>
      <c r="G728" s="37">
        <f>G729</f>
        <v>190</v>
      </c>
      <c r="H728" s="37">
        <f>H729</f>
        <v>180</v>
      </c>
      <c r="I728" s="37">
        <f>I729</f>
        <v>190</v>
      </c>
    </row>
    <row r="729" spans="1:9" ht="27.75">
      <c r="A729" s="232" t="s">
        <v>575</v>
      </c>
      <c r="B729" s="107" t="s">
        <v>157</v>
      </c>
      <c r="C729" s="107" t="s">
        <v>777</v>
      </c>
      <c r="D729" s="107" t="s">
        <v>777</v>
      </c>
      <c r="E729" s="107" t="s">
        <v>1041</v>
      </c>
      <c r="F729" s="107" t="s">
        <v>763</v>
      </c>
      <c r="G729" s="38">
        <v>190</v>
      </c>
      <c r="H729" s="38">
        <v>180</v>
      </c>
      <c r="I729" s="38">
        <v>190</v>
      </c>
    </row>
    <row r="730" spans="1:10" ht="15">
      <c r="A730" s="162" t="s">
        <v>1036</v>
      </c>
      <c r="B730" s="172" t="s">
        <v>157</v>
      </c>
      <c r="C730" s="172" t="s">
        <v>780</v>
      </c>
      <c r="D730" s="107"/>
      <c r="E730" s="107"/>
      <c r="F730" s="110"/>
      <c r="G730" s="39">
        <f>G731+G766</f>
        <v>18154.976000000002</v>
      </c>
      <c r="H730" s="30">
        <f>H731+H766</f>
        <v>20412.275999999998</v>
      </c>
      <c r="I730" s="30">
        <f>I731+I766</f>
        <v>21172.275999999998</v>
      </c>
      <c r="J730" s="36"/>
    </row>
    <row r="731" spans="1:10" ht="15">
      <c r="A731" s="110" t="s">
        <v>771</v>
      </c>
      <c r="B731" s="110" t="s">
        <v>157</v>
      </c>
      <c r="C731" s="110" t="s">
        <v>780</v>
      </c>
      <c r="D731" s="110" t="s">
        <v>953</v>
      </c>
      <c r="E731" s="110"/>
      <c r="F731" s="110"/>
      <c r="G731" s="39">
        <f>G732+G752+G757+G762</f>
        <v>14758.7</v>
      </c>
      <c r="H731" s="39">
        <f>H732+H752+H757+H762</f>
        <v>17056</v>
      </c>
      <c r="I731" s="39">
        <f>I732+I752+I757+I762</f>
        <v>17816</v>
      </c>
      <c r="J731" s="16"/>
    </row>
    <row r="732" spans="1:10" ht="32.25" customHeight="1">
      <c r="A732" s="179" t="s">
        <v>897</v>
      </c>
      <c r="B732" s="110" t="s">
        <v>157</v>
      </c>
      <c r="C732" s="110" t="s">
        <v>780</v>
      </c>
      <c r="D732" s="110" t="s">
        <v>953</v>
      </c>
      <c r="E732" s="110" t="s">
        <v>335</v>
      </c>
      <c r="F732" s="110"/>
      <c r="G732" s="39">
        <f>G733+G743</f>
        <v>14674.5</v>
      </c>
      <c r="H732" s="39">
        <f>H733+H743</f>
        <v>17056</v>
      </c>
      <c r="I732" s="39">
        <f>I733+I743</f>
        <v>17816</v>
      </c>
      <c r="J732" s="36"/>
    </row>
    <row r="733" spans="1:9" ht="32.25" customHeight="1">
      <c r="A733" s="237" t="s">
        <v>846</v>
      </c>
      <c r="B733" s="147" t="s">
        <v>157</v>
      </c>
      <c r="C733" s="153" t="s">
        <v>496</v>
      </c>
      <c r="D733" s="153" t="s">
        <v>953</v>
      </c>
      <c r="E733" s="153" t="s">
        <v>667</v>
      </c>
      <c r="F733" s="147"/>
      <c r="G733" s="53">
        <f>G734</f>
        <v>7876.5</v>
      </c>
      <c r="H733" s="37">
        <f>H735</f>
        <v>9517</v>
      </c>
      <c r="I733" s="37">
        <f>I735</f>
        <v>9807</v>
      </c>
    </row>
    <row r="734" spans="1:9" ht="39.75" customHeight="1">
      <c r="A734" s="178" t="s">
        <v>350</v>
      </c>
      <c r="B734" s="147" t="s">
        <v>157</v>
      </c>
      <c r="C734" s="107" t="s">
        <v>780</v>
      </c>
      <c r="D734" s="107" t="s">
        <v>953</v>
      </c>
      <c r="E734" s="107" t="s">
        <v>351</v>
      </c>
      <c r="F734" s="110"/>
      <c r="G734" s="37">
        <f>G735</f>
        <v>7876.5</v>
      </c>
      <c r="H734" s="37"/>
      <c r="I734" s="37"/>
    </row>
    <row r="735" spans="1:9" ht="16.5" customHeight="1">
      <c r="A735" s="107" t="s">
        <v>495</v>
      </c>
      <c r="B735" s="107" t="s">
        <v>157</v>
      </c>
      <c r="C735" s="107" t="s">
        <v>780</v>
      </c>
      <c r="D735" s="107" t="s">
        <v>953</v>
      </c>
      <c r="E735" s="107" t="s">
        <v>352</v>
      </c>
      <c r="F735" s="107"/>
      <c r="G735" s="37">
        <f>G736+G737+G738</f>
        <v>7876.5</v>
      </c>
      <c r="H735" s="37">
        <f>H736+H737+H738</f>
        <v>9517</v>
      </c>
      <c r="I735" s="37">
        <f>I736+I737+I738</f>
        <v>9807</v>
      </c>
    </row>
    <row r="736" spans="1:9" ht="40.5">
      <c r="A736" s="107" t="s">
        <v>939</v>
      </c>
      <c r="B736" s="107" t="s">
        <v>157</v>
      </c>
      <c r="C736" s="107" t="s">
        <v>780</v>
      </c>
      <c r="D736" s="107" t="s">
        <v>953</v>
      </c>
      <c r="E736" s="107" t="s">
        <v>352</v>
      </c>
      <c r="F736" s="107" t="s">
        <v>163</v>
      </c>
      <c r="G736" s="37">
        <v>7094</v>
      </c>
      <c r="H736" s="37">
        <v>9150</v>
      </c>
      <c r="I736" s="37">
        <v>9440</v>
      </c>
    </row>
    <row r="737" spans="1:9" ht="27.75">
      <c r="A737" s="232" t="s">
        <v>575</v>
      </c>
      <c r="B737" s="107" t="s">
        <v>157</v>
      </c>
      <c r="C737" s="107" t="s">
        <v>780</v>
      </c>
      <c r="D737" s="107" t="s">
        <v>953</v>
      </c>
      <c r="E737" s="107" t="s">
        <v>353</v>
      </c>
      <c r="F737" s="107" t="s">
        <v>763</v>
      </c>
      <c r="G737" s="37">
        <v>748.5</v>
      </c>
      <c r="H737" s="37">
        <v>335</v>
      </c>
      <c r="I737" s="37">
        <v>335</v>
      </c>
    </row>
    <row r="738" spans="1:9" ht="15">
      <c r="A738" s="107" t="s">
        <v>161</v>
      </c>
      <c r="B738" s="107" t="s">
        <v>157</v>
      </c>
      <c r="C738" s="107" t="s">
        <v>780</v>
      </c>
      <c r="D738" s="107" t="s">
        <v>953</v>
      </c>
      <c r="E738" s="107" t="s">
        <v>352</v>
      </c>
      <c r="F738" s="107" t="s">
        <v>162</v>
      </c>
      <c r="G738" s="37">
        <v>34</v>
      </c>
      <c r="H738" s="37">
        <v>32</v>
      </c>
      <c r="I738" s="37">
        <v>32</v>
      </c>
    </row>
    <row r="739" spans="1:9" ht="54.75" customHeight="1" hidden="1">
      <c r="A739" s="107" t="s">
        <v>819</v>
      </c>
      <c r="B739" s="107" t="s">
        <v>157</v>
      </c>
      <c r="C739" s="107" t="s">
        <v>780</v>
      </c>
      <c r="D739" s="107" t="s">
        <v>953</v>
      </c>
      <c r="E739" s="107" t="s">
        <v>292</v>
      </c>
      <c r="F739" s="107"/>
      <c r="G739" s="37">
        <f>G740</f>
        <v>0</v>
      </c>
      <c r="H739" s="37"/>
      <c r="I739" s="37"/>
    </row>
    <row r="740" spans="1:9" ht="17.25" customHeight="1" hidden="1">
      <c r="A740" s="107" t="s">
        <v>940</v>
      </c>
      <c r="B740" s="107" t="s">
        <v>157</v>
      </c>
      <c r="C740" s="107" t="s">
        <v>780</v>
      </c>
      <c r="D740" s="107" t="s">
        <v>953</v>
      </c>
      <c r="E740" s="107" t="s">
        <v>292</v>
      </c>
      <c r="F740" s="107" t="s">
        <v>763</v>
      </c>
      <c r="G740" s="37"/>
      <c r="H740" s="37"/>
      <c r="I740" s="37"/>
    </row>
    <row r="741" spans="1:9" ht="63" customHeight="1" hidden="1">
      <c r="A741" s="107" t="s">
        <v>822</v>
      </c>
      <c r="B741" s="107" t="s">
        <v>821</v>
      </c>
      <c r="C741" s="107" t="s">
        <v>780</v>
      </c>
      <c r="D741" s="107" t="s">
        <v>953</v>
      </c>
      <c r="E741" s="107" t="s">
        <v>820</v>
      </c>
      <c r="F741" s="107"/>
      <c r="G741" s="37">
        <f>G742</f>
        <v>0</v>
      </c>
      <c r="H741" s="37"/>
      <c r="I741" s="37"/>
    </row>
    <row r="742" spans="1:9" ht="40.5" hidden="1">
      <c r="A742" s="107" t="s">
        <v>939</v>
      </c>
      <c r="B742" s="107" t="s">
        <v>157</v>
      </c>
      <c r="C742" s="107" t="s">
        <v>780</v>
      </c>
      <c r="D742" s="107" t="s">
        <v>953</v>
      </c>
      <c r="E742" s="107" t="s">
        <v>820</v>
      </c>
      <c r="F742" s="107" t="s">
        <v>163</v>
      </c>
      <c r="G742" s="37"/>
      <c r="H742" s="37"/>
      <c r="I742" s="37"/>
    </row>
    <row r="743" spans="1:9" ht="29.25" customHeight="1">
      <c r="A743" s="237" t="s">
        <v>708</v>
      </c>
      <c r="B743" s="153" t="s">
        <v>157</v>
      </c>
      <c r="C743" s="153" t="s">
        <v>780</v>
      </c>
      <c r="D743" s="153" t="s">
        <v>953</v>
      </c>
      <c r="E743" s="153" t="s">
        <v>338</v>
      </c>
      <c r="F743" s="153"/>
      <c r="G743" s="53">
        <f>G744</f>
        <v>6798</v>
      </c>
      <c r="H743" s="53">
        <f>H745+H749</f>
        <v>7539</v>
      </c>
      <c r="I743" s="53">
        <f>I745+I749</f>
        <v>8009</v>
      </c>
    </row>
    <row r="744" spans="1:9" ht="31.5" customHeight="1">
      <c r="A744" s="512" t="s">
        <v>341</v>
      </c>
      <c r="B744" s="107" t="s">
        <v>157</v>
      </c>
      <c r="C744" s="107" t="s">
        <v>780</v>
      </c>
      <c r="D744" s="107" t="s">
        <v>953</v>
      </c>
      <c r="E744" s="107" t="s">
        <v>339</v>
      </c>
      <c r="F744" s="107"/>
      <c r="G744" s="37">
        <f>G745+G749</f>
        <v>6798</v>
      </c>
      <c r="H744" s="53"/>
      <c r="I744" s="53"/>
    </row>
    <row r="745" spans="1:9" ht="27">
      <c r="A745" s="107" t="s">
        <v>495</v>
      </c>
      <c r="B745" s="107" t="s">
        <v>157</v>
      </c>
      <c r="C745" s="107" t="s">
        <v>780</v>
      </c>
      <c r="D745" s="107" t="s">
        <v>953</v>
      </c>
      <c r="E745" s="107" t="s">
        <v>340</v>
      </c>
      <c r="F745" s="107"/>
      <c r="G745" s="37">
        <f>G746+G747+G748</f>
        <v>6748</v>
      </c>
      <c r="H745" s="37">
        <f>H746+H747+H748</f>
        <v>7489</v>
      </c>
      <c r="I745" s="37">
        <f>I746+I747+I748</f>
        <v>7959</v>
      </c>
    </row>
    <row r="746" spans="1:9" ht="40.5">
      <c r="A746" s="107" t="s">
        <v>939</v>
      </c>
      <c r="B746" s="147" t="s">
        <v>157</v>
      </c>
      <c r="C746" s="107" t="s">
        <v>780</v>
      </c>
      <c r="D746" s="107" t="s">
        <v>953</v>
      </c>
      <c r="E746" s="107" t="s">
        <v>340</v>
      </c>
      <c r="F746" s="107" t="s">
        <v>163</v>
      </c>
      <c r="G746" s="37">
        <v>5751</v>
      </c>
      <c r="H746" s="37">
        <v>6040</v>
      </c>
      <c r="I746" s="37">
        <v>6510</v>
      </c>
    </row>
    <row r="747" spans="1:9" ht="27.75">
      <c r="A747" s="232" t="s">
        <v>575</v>
      </c>
      <c r="B747" s="107" t="s">
        <v>157</v>
      </c>
      <c r="C747" s="107" t="s">
        <v>780</v>
      </c>
      <c r="D747" s="107" t="s">
        <v>953</v>
      </c>
      <c r="E747" s="107" t="s">
        <v>340</v>
      </c>
      <c r="F747" s="107" t="s">
        <v>763</v>
      </c>
      <c r="G747" s="37">
        <v>861</v>
      </c>
      <c r="H747" s="37">
        <v>1364</v>
      </c>
      <c r="I747" s="37">
        <v>1364</v>
      </c>
    </row>
    <row r="748" spans="1:9" ht="15">
      <c r="A748" s="107" t="s">
        <v>161</v>
      </c>
      <c r="B748" s="107" t="s">
        <v>157</v>
      </c>
      <c r="C748" s="107" t="s">
        <v>780</v>
      </c>
      <c r="D748" s="107" t="s">
        <v>953</v>
      </c>
      <c r="E748" s="107" t="s">
        <v>340</v>
      </c>
      <c r="F748" s="107" t="s">
        <v>162</v>
      </c>
      <c r="G748" s="37">
        <v>136</v>
      </c>
      <c r="H748" s="37">
        <v>85</v>
      </c>
      <c r="I748" s="37">
        <v>85</v>
      </c>
    </row>
    <row r="749" spans="1:9" ht="27.75">
      <c r="A749" s="169" t="s">
        <v>343</v>
      </c>
      <c r="B749" s="107" t="s">
        <v>157</v>
      </c>
      <c r="C749" s="107" t="s">
        <v>780</v>
      </c>
      <c r="D749" s="107" t="s">
        <v>953</v>
      </c>
      <c r="E749" s="107" t="s">
        <v>344</v>
      </c>
      <c r="F749" s="107"/>
      <c r="G749" s="37">
        <f>G750</f>
        <v>50</v>
      </c>
      <c r="H749" s="53">
        <f>H750</f>
        <v>50</v>
      </c>
      <c r="I749" s="53">
        <f>I750</f>
        <v>50</v>
      </c>
    </row>
    <row r="750" spans="1:9" ht="27.75">
      <c r="A750" s="232" t="s">
        <v>575</v>
      </c>
      <c r="B750" s="107" t="s">
        <v>157</v>
      </c>
      <c r="C750" s="107" t="s">
        <v>780</v>
      </c>
      <c r="D750" s="107" t="s">
        <v>953</v>
      </c>
      <c r="E750" s="107" t="s">
        <v>344</v>
      </c>
      <c r="F750" s="107" t="s">
        <v>763</v>
      </c>
      <c r="G750" s="37">
        <v>50</v>
      </c>
      <c r="H750" s="37">
        <v>50</v>
      </c>
      <c r="I750" s="37">
        <v>50</v>
      </c>
    </row>
    <row r="751" spans="1:9" ht="15" hidden="1">
      <c r="A751" s="229" t="s">
        <v>778</v>
      </c>
      <c r="B751" s="110"/>
      <c r="C751" s="110"/>
      <c r="D751" s="110"/>
      <c r="E751" s="110"/>
      <c r="F751" s="110"/>
      <c r="G751" s="40" t="e">
        <f>G752+#REF!+G757</f>
        <v>#REF!</v>
      </c>
      <c r="H751" s="34" t="e">
        <f>H752+#REF!+H757</f>
        <v>#REF!</v>
      </c>
      <c r="I751" s="34" t="e">
        <f>I752+#REF!+I757</f>
        <v>#REF!</v>
      </c>
    </row>
    <row r="752" spans="1:10" ht="47.25" customHeight="1">
      <c r="A752" s="230" t="s">
        <v>612</v>
      </c>
      <c r="B752" s="110" t="s">
        <v>157</v>
      </c>
      <c r="C752" s="107" t="s">
        <v>780</v>
      </c>
      <c r="D752" s="107" t="s">
        <v>953</v>
      </c>
      <c r="E752" s="147" t="s">
        <v>915</v>
      </c>
      <c r="F752" s="147"/>
      <c r="G752" s="52">
        <f aca="true" t="shared" si="40" ref="G752:I755">G753</f>
        <v>75.2</v>
      </c>
      <c r="H752" s="52">
        <f t="shared" si="40"/>
        <v>0</v>
      </c>
      <c r="I752" s="52">
        <f t="shared" si="40"/>
        <v>0</v>
      </c>
      <c r="J752" s="36"/>
    </row>
    <row r="753" spans="1:9" ht="18.75" customHeight="1">
      <c r="A753" s="225" t="s">
        <v>839</v>
      </c>
      <c r="B753" s="107" t="s">
        <v>157</v>
      </c>
      <c r="C753" s="153" t="s">
        <v>780</v>
      </c>
      <c r="D753" s="153" t="s">
        <v>953</v>
      </c>
      <c r="E753" s="153" t="s">
        <v>916</v>
      </c>
      <c r="F753" s="153"/>
      <c r="G753" s="53">
        <f>G754</f>
        <v>75.2</v>
      </c>
      <c r="H753" s="53">
        <f>H755</f>
        <v>0</v>
      </c>
      <c r="I753" s="53">
        <f>I755</f>
        <v>0</v>
      </c>
    </row>
    <row r="754" spans="1:9" ht="34.5" customHeight="1">
      <c r="A754" s="224" t="s">
        <v>917</v>
      </c>
      <c r="B754" s="107" t="s">
        <v>157</v>
      </c>
      <c r="C754" s="153" t="s">
        <v>780</v>
      </c>
      <c r="D754" s="153" t="s">
        <v>953</v>
      </c>
      <c r="E754" s="153" t="s">
        <v>918</v>
      </c>
      <c r="F754" s="153"/>
      <c r="G754" s="53">
        <f>G755</f>
        <v>75.2</v>
      </c>
      <c r="H754" s="53"/>
      <c r="I754" s="53"/>
    </row>
    <row r="755" spans="1:9" ht="15">
      <c r="A755" s="107" t="s">
        <v>490</v>
      </c>
      <c r="B755" s="107" t="s">
        <v>157</v>
      </c>
      <c r="C755" s="107" t="s">
        <v>780</v>
      </c>
      <c r="D755" s="107" t="s">
        <v>953</v>
      </c>
      <c r="E755" s="107" t="s">
        <v>919</v>
      </c>
      <c r="F755" s="107"/>
      <c r="G755" s="37">
        <f t="shared" si="40"/>
        <v>75.2</v>
      </c>
      <c r="H755" s="37">
        <f t="shared" si="40"/>
        <v>0</v>
      </c>
      <c r="I755" s="37">
        <f t="shared" si="40"/>
        <v>0</v>
      </c>
    </row>
    <row r="756" spans="1:10" ht="27.75">
      <c r="A756" s="232" t="s">
        <v>575</v>
      </c>
      <c r="B756" s="107" t="s">
        <v>157</v>
      </c>
      <c r="C756" s="107" t="s">
        <v>780</v>
      </c>
      <c r="D756" s="107" t="s">
        <v>953</v>
      </c>
      <c r="E756" s="107" t="s">
        <v>919</v>
      </c>
      <c r="F756" s="107" t="s">
        <v>494</v>
      </c>
      <c r="G756" s="38">
        <v>75.2</v>
      </c>
      <c r="H756" s="38"/>
      <c r="I756" s="38"/>
      <c r="J756" s="36"/>
    </row>
    <row r="757" spans="1:10" ht="27">
      <c r="A757" s="198" t="s">
        <v>582</v>
      </c>
      <c r="B757" s="147" t="s">
        <v>157</v>
      </c>
      <c r="C757" s="147" t="s">
        <v>780</v>
      </c>
      <c r="D757" s="147" t="s">
        <v>953</v>
      </c>
      <c r="E757" s="147" t="s">
        <v>994</v>
      </c>
      <c r="F757" s="147"/>
      <c r="G757" s="39">
        <f aca="true" t="shared" si="41" ref="G757:I760">G758</f>
        <v>9</v>
      </c>
      <c r="H757" s="39">
        <f t="shared" si="41"/>
        <v>0</v>
      </c>
      <c r="I757" s="39">
        <f t="shared" si="41"/>
        <v>0</v>
      </c>
      <c r="J757" s="36"/>
    </row>
    <row r="758" spans="1:9" ht="27.75">
      <c r="A758" s="169" t="s">
        <v>995</v>
      </c>
      <c r="B758" s="107" t="s">
        <v>157</v>
      </c>
      <c r="C758" s="107" t="s">
        <v>780</v>
      </c>
      <c r="D758" s="107" t="s">
        <v>953</v>
      </c>
      <c r="E758" s="107" t="s">
        <v>996</v>
      </c>
      <c r="F758" s="107"/>
      <c r="G758" s="37">
        <f>G759</f>
        <v>9</v>
      </c>
      <c r="H758" s="37">
        <f>H760</f>
        <v>0</v>
      </c>
      <c r="I758" s="37">
        <f>I760</f>
        <v>0</v>
      </c>
    </row>
    <row r="759" spans="1:9" ht="54.75">
      <c r="A759" s="512" t="s">
        <v>997</v>
      </c>
      <c r="B759" s="107" t="s">
        <v>157</v>
      </c>
      <c r="C759" s="107" t="s">
        <v>780</v>
      </c>
      <c r="D759" s="107" t="s">
        <v>953</v>
      </c>
      <c r="E759" s="107" t="s">
        <v>998</v>
      </c>
      <c r="F759" s="107"/>
      <c r="G759" s="37">
        <f>G760</f>
        <v>9</v>
      </c>
      <c r="H759" s="37"/>
      <c r="I759" s="37"/>
    </row>
    <row r="760" spans="1:9" ht="27">
      <c r="A760" s="107" t="s">
        <v>383</v>
      </c>
      <c r="B760" s="107" t="s">
        <v>157</v>
      </c>
      <c r="C760" s="107" t="s">
        <v>780</v>
      </c>
      <c r="D760" s="107" t="s">
        <v>953</v>
      </c>
      <c r="E760" s="107" t="s">
        <v>999</v>
      </c>
      <c r="F760" s="107"/>
      <c r="G760" s="37">
        <f t="shared" si="41"/>
        <v>9</v>
      </c>
      <c r="H760" s="37">
        <f t="shared" si="41"/>
        <v>0</v>
      </c>
      <c r="I760" s="37">
        <f t="shared" si="41"/>
        <v>0</v>
      </c>
    </row>
    <row r="761" spans="1:9" ht="27.75">
      <c r="A761" s="232" t="s">
        <v>575</v>
      </c>
      <c r="B761" s="107" t="s">
        <v>157</v>
      </c>
      <c r="C761" s="107" t="s">
        <v>780</v>
      </c>
      <c r="D761" s="107" t="s">
        <v>953</v>
      </c>
      <c r="E761" s="107" t="s">
        <v>999</v>
      </c>
      <c r="F761" s="107" t="s">
        <v>763</v>
      </c>
      <c r="G761" s="38">
        <v>9</v>
      </c>
      <c r="H761" s="38"/>
      <c r="I761" s="38"/>
    </row>
    <row r="762" spans="1:9" ht="27.75" hidden="1">
      <c r="A762" s="162" t="s">
        <v>876</v>
      </c>
      <c r="B762" s="147" t="s">
        <v>157</v>
      </c>
      <c r="C762" s="107" t="s">
        <v>780</v>
      </c>
      <c r="D762" s="107" t="s">
        <v>953</v>
      </c>
      <c r="E762" s="147" t="s">
        <v>1099</v>
      </c>
      <c r="F762" s="147"/>
      <c r="G762" s="41">
        <f aca="true" t="shared" si="42" ref="G762:I764">G763</f>
        <v>0</v>
      </c>
      <c r="H762" s="54">
        <f t="shared" si="42"/>
        <v>0</v>
      </c>
      <c r="I762" s="54">
        <f t="shared" si="42"/>
        <v>0</v>
      </c>
    </row>
    <row r="763" spans="1:9" ht="54" hidden="1">
      <c r="A763" s="193" t="s">
        <v>1057</v>
      </c>
      <c r="B763" s="147" t="s">
        <v>157</v>
      </c>
      <c r="C763" s="107" t="s">
        <v>780</v>
      </c>
      <c r="D763" s="107" t="s">
        <v>953</v>
      </c>
      <c r="E763" s="147" t="s">
        <v>320</v>
      </c>
      <c r="F763" s="147"/>
      <c r="G763" s="41">
        <f t="shared" si="42"/>
        <v>0</v>
      </c>
      <c r="H763" s="54">
        <f t="shared" si="42"/>
        <v>0</v>
      </c>
      <c r="I763" s="54">
        <f t="shared" si="42"/>
        <v>0</v>
      </c>
    </row>
    <row r="764" spans="1:9" ht="15" hidden="1">
      <c r="A764" s="107" t="s">
        <v>877</v>
      </c>
      <c r="B764" s="107" t="s">
        <v>157</v>
      </c>
      <c r="C764" s="107" t="s">
        <v>780</v>
      </c>
      <c r="D764" s="107" t="s">
        <v>953</v>
      </c>
      <c r="E764" s="107" t="s">
        <v>1058</v>
      </c>
      <c r="F764" s="107"/>
      <c r="G764" s="38">
        <f t="shared" si="42"/>
        <v>0</v>
      </c>
      <c r="H764" s="38">
        <f t="shared" si="42"/>
        <v>0</v>
      </c>
      <c r="I764" s="38">
        <f t="shared" si="42"/>
        <v>0</v>
      </c>
    </row>
    <row r="765" spans="1:9" ht="15" hidden="1">
      <c r="A765" s="107" t="s">
        <v>940</v>
      </c>
      <c r="B765" s="107" t="s">
        <v>157</v>
      </c>
      <c r="C765" s="107" t="s">
        <v>780</v>
      </c>
      <c r="D765" s="107" t="s">
        <v>953</v>
      </c>
      <c r="E765" s="107" t="s">
        <v>1058</v>
      </c>
      <c r="F765" s="107" t="s">
        <v>763</v>
      </c>
      <c r="G765" s="38"/>
      <c r="H765" s="31"/>
      <c r="I765" s="31"/>
    </row>
    <row r="766" spans="1:9" ht="15">
      <c r="A766" s="110" t="s">
        <v>772</v>
      </c>
      <c r="B766" s="110" t="s">
        <v>157</v>
      </c>
      <c r="C766" s="110" t="s">
        <v>780</v>
      </c>
      <c r="D766" s="110" t="s">
        <v>774</v>
      </c>
      <c r="E766" s="110"/>
      <c r="F766" s="110"/>
      <c r="G766" s="40">
        <f aca="true" t="shared" si="43" ref="G766:I767">G767</f>
        <v>3396.276</v>
      </c>
      <c r="H766" s="34">
        <f t="shared" si="43"/>
        <v>3356.276</v>
      </c>
      <c r="I766" s="34">
        <f t="shared" si="43"/>
        <v>3356.276</v>
      </c>
    </row>
    <row r="767" spans="1:9" ht="45" customHeight="1">
      <c r="A767" s="179" t="s">
        <v>897</v>
      </c>
      <c r="B767" s="110" t="s">
        <v>157</v>
      </c>
      <c r="C767" s="147" t="s">
        <v>780</v>
      </c>
      <c r="D767" s="147" t="s">
        <v>774</v>
      </c>
      <c r="E767" s="147" t="s">
        <v>335</v>
      </c>
      <c r="F767" s="147"/>
      <c r="G767" s="52">
        <f t="shared" si="43"/>
        <v>3396.276</v>
      </c>
      <c r="H767" s="52">
        <f t="shared" si="43"/>
        <v>3356.276</v>
      </c>
      <c r="I767" s="52">
        <f t="shared" si="43"/>
        <v>3356.276</v>
      </c>
    </row>
    <row r="768" spans="1:9" ht="40.5">
      <c r="A768" s="237" t="s">
        <v>709</v>
      </c>
      <c r="B768" s="147" t="s">
        <v>157</v>
      </c>
      <c r="C768" s="153" t="s">
        <v>780</v>
      </c>
      <c r="D768" s="153" t="s">
        <v>774</v>
      </c>
      <c r="E768" s="153" t="s">
        <v>337</v>
      </c>
      <c r="F768" s="153"/>
      <c r="G768" s="53">
        <f>G769</f>
        <v>3396.276</v>
      </c>
      <c r="H768" s="48">
        <f>H770+H772</f>
        <v>3356.276</v>
      </c>
      <c r="I768" s="48">
        <f>I770+I772</f>
        <v>3356.276</v>
      </c>
    </row>
    <row r="769" spans="1:9" ht="27.75">
      <c r="A769" s="160" t="s">
        <v>347</v>
      </c>
      <c r="B769" s="110" t="s">
        <v>157</v>
      </c>
      <c r="C769" s="153" t="s">
        <v>780</v>
      </c>
      <c r="D769" s="153" t="s">
        <v>774</v>
      </c>
      <c r="E769" s="153" t="s">
        <v>346</v>
      </c>
      <c r="F769" s="153"/>
      <c r="G769" s="53">
        <f>SUM(G770,G772)</f>
        <v>3396.276</v>
      </c>
      <c r="H769" s="48"/>
      <c r="I769" s="48"/>
    </row>
    <row r="770" spans="1:9" ht="42.75" customHeight="1">
      <c r="A770" s="169" t="s">
        <v>348</v>
      </c>
      <c r="B770" s="107" t="s">
        <v>157</v>
      </c>
      <c r="C770" s="107" t="s">
        <v>780</v>
      </c>
      <c r="D770" s="107" t="s">
        <v>774</v>
      </c>
      <c r="E770" s="107" t="s">
        <v>349</v>
      </c>
      <c r="F770" s="107"/>
      <c r="G770" s="37">
        <f>G771</f>
        <v>24.276</v>
      </c>
      <c r="H770" s="23">
        <f>H771</f>
        <v>24.276</v>
      </c>
      <c r="I770" s="23">
        <f>I771</f>
        <v>24.276</v>
      </c>
    </row>
    <row r="771" spans="1:9" ht="40.5">
      <c r="A771" s="107" t="s">
        <v>939</v>
      </c>
      <c r="B771" s="107" t="s">
        <v>157</v>
      </c>
      <c r="C771" s="107" t="s">
        <v>780</v>
      </c>
      <c r="D771" s="107" t="s">
        <v>774</v>
      </c>
      <c r="E771" s="107" t="s">
        <v>349</v>
      </c>
      <c r="F771" s="107" t="s">
        <v>163</v>
      </c>
      <c r="G771" s="37">
        <v>24.276</v>
      </c>
      <c r="H771" s="23">
        <v>24.276</v>
      </c>
      <c r="I771" s="23">
        <v>24.276</v>
      </c>
    </row>
    <row r="772" spans="1:9" ht="20.25" customHeight="1">
      <c r="A772" s="107" t="s">
        <v>495</v>
      </c>
      <c r="B772" s="107" t="s">
        <v>157</v>
      </c>
      <c r="C772" s="107" t="s">
        <v>780</v>
      </c>
      <c r="D772" s="107" t="s">
        <v>774</v>
      </c>
      <c r="E772" s="107" t="s">
        <v>345</v>
      </c>
      <c r="F772" s="107"/>
      <c r="G772" s="37">
        <f>G773+G774+G775</f>
        <v>3372</v>
      </c>
      <c r="H772" s="37">
        <f>H773+H774+H775</f>
        <v>3332</v>
      </c>
      <c r="I772" s="37">
        <f>I773+I774+I775</f>
        <v>3332</v>
      </c>
    </row>
    <row r="773" spans="1:9" ht="40.5">
      <c r="A773" s="107" t="s">
        <v>939</v>
      </c>
      <c r="B773" s="107" t="s">
        <v>157</v>
      </c>
      <c r="C773" s="107" t="s">
        <v>780</v>
      </c>
      <c r="D773" s="107" t="s">
        <v>774</v>
      </c>
      <c r="E773" s="107" t="s">
        <v>345</v>
      </c>
      <c r="F773" s="107" t="s">
        <v>163</v>
      </c>
      <c r="G773" s="37">
        <v>3250</v>
      </c>
      <c r="H773" s="37">
        <v>3211</v>
      </c>
      <c r="I773" s="37">
        <v>3211</v>
      </c>
    </row>
    <row r="774" spans="1:9" ht="27.75">
      <c r="A774" s="232" t="s">
        <v>575</v>
      </c>
      <c r="B774" s="107" t="s">
        <v>157</v>
      </c>
      <c r="C774" s="107" t="s">
        <v>780</v>
      </c>
      <c r="D774" s="107" t="s">
        <v>774</v>
      </c>
      <c r="E774" s="107" t="s">
        <v>345</v>
      </c>
      <c r="F774" s="107" t="s">
        <v>763</v>
      </c>
      <c r="G774" s="37">
        <v>120</v>
      </c>
      <c r="H774" s="37">
        <v>108</v>
      </c>
      <c r="I774" s="37">
        <v>108</v>
      </c>
    </row>
    <row r="775" spans="1:9" ht="15">
      <c r="A775" s="107" t="s">
        <v>161</v>
      </c>
      <c r="B775" s="107" t="s">
        <v>157</v>
      </c>
      <c r="C775" s="107" t="s">
        <v>780</v>
      </c>
      <c r="D775" s="107" t="s">
        <v>774</v>
      </c>
      <c r="E775" s="107" t="s">
        <v>345</v>
      </c>
      <c r="F775" s="107" t="s">
        <v>162</v>
      </c>
      <c r="G775" s="37">
        <v>2</v>
      </c>
      <c r="H775" s="37">
        <v>13</v>
      </c>
      <c r="I775" s="37">
        <v>13</v>
      </c>
    </row>
    <row r="776" spans="1:9" ht="15">
      <c r="A776" s="110" t="s">
        <v>758</v>
      </c>
      <c r="B776" s="107" t="s">
        <v>157</v>
      </c>
      <c r="C776" s="110" t="s">
        <v>774</v>
      </c>
      <c r="D776" s="110"/>
      <c r="E776" s="107"/>
      <c r="F776" s="107"/>
      <c r="G776" s="39">
        <f aca="true" t="shared" si="44" ref="G776:G781">SUM(G777)</f>
        <v>3</v>
      </c>
      <c r="H776" s="37"/>
      <c r="I776" s="37"/>
    </row>
    <row r="777" spans="1:9" ht="15">
      <c r="A777" s="429" t="s">
        <v>759</v>
      </c>
      <c r="B777" s="107" t="s">
        <v>157</v>
      </c>
      <c r="C777" s="110" t="s">
        <v>774</v>
      </c>
      <c r="D777" s="110" t="s">
        <v>760</v>
      </c>
      <c r="E777" s="107"/>
      <c r="F777" s="107"/>
      <c r="G777" s="39">
        <f t="shared" si="44"/>
        <v>3</v>
      </c>
      <c r="H777" s="37"/>
      <c r="I777" s="37"/>
    </row>
    <row r="778" spans="1:9" ht="28.5">
      <c r="A778" s="148" t="s">
        <v>647</v>
      </c>
      <c r="B778" s="107" t="s">
        <v>157</v>
      </c>
      <c r="C778" s="147" t="s">
        <v>774</v>
      </c>
      <c r="D778" s="147" t="s">
        <v>760</v>
      </c>
      <c r="E778" s="147" t="s">
        <v>648</v>
      </c>
      <c r="F778" s="107"/>
      <c r="G778" s="37">
        <f t="shared" si="44"/>
        <v>3</v>
      </c>
      <c r="H778" s="37"/>
      <c r="I778" s="37"/>
    </row>
    <row r="779" spans="1:9" ht="28.5">
      <c r="A779" s="148" t="s">
        <v>649</v>
      </c>
      <c r="B779" s="107" t="s">
        <v>157</v>
      </c>
      <c r="C779" s="107" t="s">
        <v>774</v>
      </c>
      <c r="D779" s="107" t="s">
        <v>760</v>
      </c>
      <c r="E779" s="107" t="s">
        <v>650</v>
      </c>
      <c r="F779" s="107"/>
      <c r="G779" s="37">
        <f t="shared" si="44"/>
        <v>3</v>
      </c>
      <c r="H779" s="37"/>
      <c r="I779" s="37"/>
    </row>
    <row r="780" spans="1:9" ht="68.25">
      <c r="A780" s="430" t="s">
        <v>656</v>
      </c>
      <c r="B780" s="107" t="s">
        <v>157</v>
      </c>
      <c r="C780" s="107" t="s">
        <v>774</v>
      </c>
      <c r="D780" s="107" t="s">
        <v>760</v>
      </c>
      <c r="E780" s="107" t="s">
        <v>657</v>
      </c>
      <c r="F780" s="107"/>
      <c r="G780" s="37">
        <f t="shared" si="44"/>
        <v>3</v>
      </c>
      <c r="H780" s="37"/>
      <c r="I780" s="37"/>
    </row>
    <row r="781" spans="1:9" ht="27">
      <c r="A781" s="107" t="s">
        <v>659</v>
      </c>
      <c r="B781" s="107" t="s">
        <v>157</v>
      </c>
      <c r="C781" s="107" t="s">
        <v>774</v>
      </c>
      <c r="D781" s="107" t="s">
        <v>760</v>
      </c>
      <c r="E781" s="107" t="s">
        <v>658</v>
      </c>
      <c r="F781" s="107"/>
      <c r="G781" s="37">
        <f t="shared" si="44"/>
        <v>3</v>
      </c>
      <c r="H781" s="37"/>
      <c r="I781" s="37"/>
    </row>
    <row r="782" spans="1:9" ht="27.75">
      <c r="A782" s="232" t="s">
        <v>575</v>
      </c>
      <c r="B782" s="107" t="s">
        <v>157</v>
      </c>
      <c r="C782" s="107" t="s">
        <v>774</v>
      </c>
      <c r="D782" s="107" t="s">
        <v>760</v>
      </c>
      <c r="E782" s="107" t="s">
        <v>658</v>
      </c>
      <c r="F782" s="107" t="s">
        <v>763</v>
      </c>
      <c r="G782" s="37">
        <v>3</v>
      </c>
      <c r="H782" s="37"/>
      <c r="I782" s="37"/>
    </row>
    <row r="783" spans="1:9" ht="15" hidden="1">
      <c r="A783" s="107"/>
      <c r="B783" s="107"/>
      <c r="C783" s="107"/>
      <c r="D783" s="107"/>
      <c r="E783" s="107"/>
      <c r="F783" s="107"/>
      <c r="G783" s="37"/>
      <c r="H783" s="37"/>
      <c r="I783" s="37"/>
    </row>
    <row r="784" spans="1:9" ht="15">
      <c r="A784" s="210" t="s">
        <v>785</v>
      </c>
      <c r="B784" s="110" t="s">
        <v>157</v>
      </c>
      <c r="C784" s="110">
        <v>10</v>
      </c>
      <c r="D784" s="110"/>
      <c r="E784" s="110"/>
      <c r="F784" s="110"/>
      <c r="G784" s="39">
        <f>G785</f>
        <v>1030.585</v>
      </c>
      <c r="H784" s="30">
        <f>H785</f>
        <v>1068.5430000000001</v>
      </c>
      <c r="I784" s="30">
        <f>I785</f>
        <v>1068.5430000000001</v>
      </c>
    </row>
    <row r="785" spans="1:9" ht="15">
      <c r="A785" s="210" t="s">
        <v>788</v>
      </c>
      <c r="B785" s="110" t="s">
        <v>157</v>
      </c>
      <c r="C785" s="110">
        <v>10</v>
      </c>
      <c r="D785" s="110" t="s">
        <v>773</v>
      </c>
      <c r="E785" s="110"/>
      <c r="F785" s="110"/>
      <c r="G785" s="39">
        <f>G786+G792</f>
        <v>1030.585</v>
      </c>
      <c r="H785" s="30">
        <f>H786+H792</f>
        <v>1068.5430000000001</v>
      </c>
      <c r="I785" s="30">
        <f>I786+I792</f>
        <v>1068.5430000000001</v>
      </c>
    </row>
    <row r="786" spans="1:9" ht="28.5">
      <c r="A786" s="148" t="s">
        <v>672</v>
      </c>
      <c r="B786" s="110" t="s">
        <v>157</v>
      </c>
      <c r="C786" s="147">
        <v>10</v>
      </c>
      <c r="D786" s="147" t="s">
        <v>773</v>
      </c>
      <c r="E786" s="147" t="s">
        <v>988</v>
      </c>
      <c r="F786" s="147"/>
      <c r="G786" s="52">
        <f>G787</f>
        <v>100</v>
      </c>
      <c r="H786" s="25">
        <f>H787</f>
        <v>95</v>
      </c>
      <c r="I786" s="25">
        <f>I787</f>
        <v>95</v>
      </c>
    </row>
    <row r="787" spans="1:9" ht="28.5">
      <c r="A787" s="148" t="s">
        <v>673</v>
      </c>
      <c r="B787" s="107" t="s">
        <v>157</v>
      </c>
      <c r="C787" s="107">
        <v>10</v>
      </c>
      <c r="D787" s="107" t="s">
        <v>773</v>
      </c>
      <c r="E787" s="107" t="s">
        <v>990</v>
      </c>
      <c r="F787" s="107"/>
      <c r="G787" s="37">
        <f>G788</f>
        <v>100</v>
      </c>
      <c r="H787" s="23">
        <f>H789</f>
        <v>95</v>
      </c>
      <c r="I787" s="23">
        <f>I789</f>
        <v>95</v>
      </c>
    </row>
    <row r="788" spans="1:9" ht="15">
      <c r="A788" s="224" t="s">
        <v>678</v>
      </c>
      <c r="B788" s="107" t="s">
        <v>157</v>
      </c>
      <c r="C788" s="107" t="s">
        <v>159</v>
      </c>
      <c r="D788" s="107" t="s">
        <v>773</v>
      </c>
      <c r="E788" s="107" t="s">
        <v>679</v>
      </c>
      <c r="F788" s="107"/>
      <c r="G788" s="37">
        <f>G789</f>
        <v>100</v>
      </c>
      <c r="H788" s="23"/>
      <c r="I788" s="23"/>
    </row>
    <row r="789" spans="1:9" ht="54.75" customHeight="1">
      <c r="A789" s="159" t="s">
        <v>170</v>
      </c>
      <c r="B789" s="107" t="s">
        <v>157</v>
      </c>
      <c r="C789" s="107">
        <v>10</v>
      </c>
      <c r="D789" s="107" t="s">
        <v>773</v>
      </c>
      <c r="E789" s="159" t="s">
        <v>680</v>
      </c>
      <c r="F789" s="107"/>
      <c r="G789" s="37">
        <f>G791</f>
        <v>100</v>
      </c>
      <c r="H789" s="23">
        <f>H791</f>
        <v>95</v>
      </c>
      <c r="I789" s="23">
        <f>I791</f>
        <v>95</v>
      </c>
    </row>
    <row r="790" spans="1:9" ht="15" hidden="1">
      <c r="A790" s="107" t="s">
        <v>956</v>
      </c>
      <c r="B790" s="107"/>
      <c r="C790" s="107"/>
      <c r="D790" s="107"/>
      <c r="E790" s="107"/>
      <c r="F790" s="107"/>
      <c r="G790" s="38"/>
      <c r="H790" s="22"/>
      <c r="I790" s="22"/>
    </row>
    <row r="791" spans="1:9" ht="15">
      <c r="A791" s="159" t="s">
        <v>298</v>
      </c>
      <c r="B791" s="107" t="s">
        <v>157</v>
      </c>
      <c r="C791" s="107">
        <v>10</v>
      </c>
      <c r="D791" s="107" t="s">
        <v>773</v>
      </c>
      <c r="E791" s="159" t="s">
        <v>680</v>
      </c>
      <c r="F791" s="107" t="s">
        <v>160</v>
      </c>
      <c r="G791" s="38">
        <v>100</v>
      </c>
      <c r="H791" s="22">
        <v>95</v>
      </c>
      <c r="I791" s="22">
        <v>95</v>
      </c>
    </row>
    <row r="792" spans="1:9" ht="28.5">
      <c r="A792" s="179" t="s">
        <v>897</v>
      </c>
      <c r="B792" s="110" t="s">
        <v>157</v>
      </c>
      <c r="C792" s="175" t="s">
        <v>159</v>
      </c>
      <c r="D792" s="175" t="s">
        <v>773</v>
      </c>
      <c r="E792" s="175" t="s">
        <v>355</v>
      </c>
      <c r="F792" s="147"/>
      <c r="G792" s="52">
        <f>G793</f>
        <v>930.585</v>
      </c>
      <c r="H792" s="25">
        <f>H793</f>
        <v>973.543</v>
      </c>
      <c r="I792" s="25">
        <f>I793</f>
        <v>973.543</v>
      </c>
    </row>
    <row r="793" spans="1:9" ht="40.5">
      <c r="A793" s="237" t="s">
        <v>709</v>
      </c>
      <c r="B793" s="153" t="s">
        <v>157</v>
      </c>
      <c r="C793" s="176" t="s">
        <v>159</v>
      </c>
      <c r="D793" s="176" t="s">
        <v>773</v>
      </c>
      <c r="E793" s="176" t="s">
        <v>337</v>
      </c>
      <c r="F793" s="153"/>
      <c r="G793" s="53">
        <f>G794</f>
        <v>930.585</v>
      </c>
      <c r="H793" s="23">
        <f>H795</f>
        <v>973.543</v>
      </c>
      <c r="I793" s="23">
        <f>I795</f>
        <v>973.543</v>
      </c>
    </row>
    <row r="794" spans="1:9" ht="27">
      <c r="A794" s="238" t="s">
        <v>342</v>
      </c>
      <c r="B794" s="107" t="s">
        <v>157</v>
      </c>
      <c r="C794" s="159">
        <v>10</v>
      </c>
      <c r="D794" s="159" t="s">
        <v>773</v>
      </c>
      <c r="E794" s="159" t="s">
        <v>336</v>
      </c>
      <c r="F794" s="107"/>
      <c r="G794" s="37">
        <f>G795</f>
        <v>930.585</v>
      </c>
      <c r="H794" s="23"/>
      <c r="I794" s="23"/>
    </row>
    <row r="795" spans="1:9" ht="27.75">
      <c r="A795" s="159" t="s">
        <v>945</v>
      </c>
      <c r="B795" s="107" t="s">
        <v>157</v>
      </c>
      <c r="C795" s="159" t="s">
        <v>159</v>
      </c>
      <c r="D795" s="159" t="s">
        <v>773</v>
      </c>
      <c r="E795" s="159" t="s">
        <v>354</v>
      </c>
      <c r="F795" s="107"/>
      <c r="G795" s="37">
        <f>G797+G796</f>
        <v>930.585</v>
      </c>
      <c r="H795" s="23">
        <f>H797+H796</f>
        <v>973.543</v>
      </c>
      <c r="I795" s="23">
        <f>I797+I796</f>
        <v>973.543</v>
      </c>
    </row>
    <row r="796" spans="1:9" ht="27.75">
      <c r="A796" s="232" t="s">
        <v>575</v>
      </c>
      <c r="B796" s="107" t="s">
        <v>157</v>
      </c>
      <c r="C796" s="107" t="s">
        <v>159</v>
      </c>
      <c r="D796" s="107" t="s">
        <v>773</v>
      </c>
      <c r="E796" s="159" t="s">
        <v>354</v>
      </c>
      <c r="F796" s="107" t="s">
        <v>763</v>
      </c>
      <c r="G796" s="37">
        <v>2</v>
      </c>
      <c r="H796" s="23">
        <v>2</v>
      </c>
      <c r="I796" s="23">
        <v>2</v>
      </c>
    </row>
    <row r="797" spans="1:9" ht="15">
      <c r="A797" s="159" t="s">
        <v>298</v>
      </c>
      <c r="B797" s="107" t="s">
        <v>157</v>
      </c>
      <c r="C797" s="107" t="s">
        <v>159</v>
      </c>
      <c r="D797" s="107" t="s">
        <v>773</v>
      </c>
      <c r="E797" s="159" t="s">
        <v>354</v>
      </c>
      <c r="F797" s="107" t="s">
        <v>160</v>
      </c>
      <c r="G797" s="38">
        <v>928.585</v>
      </c>
      <c r="H797" s="22">
        <v>971.543</v>
      </c>
      <c r="I797" s="22">
        <v>971.543</v>
      </c>
    </row>
    <row r="798" spans="1:9" ht="15">
      <c r="A798" s="110" t="s">
        <v>934</v>
      </c>
      <c r="B798" s="110" t="s">
        <v>157</v>
      </c>
      <c r="C798" s="110" t="s">
        <v>158</v>
      </c>
      <c r="D798" s="107"/>
      <c r="E798" s="107"/>
      <c r="F798" s="107"/>
      <c r="G798" s="39">
        <f aca="true" t="shared" si="45" ref="G798:I803">G799</f>
        <v>88.246</v>
      </c>
      <c r="H798" s="30">
        <f t="shared" si="45"/>
        <v>330</v>
      </c>
      <c r="I798" s="30">
        <f t="shared" si="45"/>
        <v>370</v>
      </c>
    </row>
    <row r="799" spans="1:9" ht="15">
      <c r="A799" s="147" t="s">
        <v>935</v>
      </c>
      <c r="B799" s="110" t="s">
        <v>157</v>
      </c>
      <c r="C799" s="110">
        <v>11</v>
      </c>
      <c r="D799" s="110" t="s">
        <v>954</v>
      </c>
      <c r="E799" s="110"/>
      <c r="F799" s="107"/>
      <c r="G799" s="39">
        <f>G800+G805</f>
        <v>88.246</v>
      </c>
      <c r="H799" s="30">
        <f t="shared" si="45"/>
        <v>330</v>
      </c>
      <c r="I799" s="30">
        <f t="shared" si="45"/>
        <v>370</v>
      </c>
    </row>
    <row r="800" spans="1:9" ht="54.75">
      <c r="A800" s="209" t="s">
        <v>478</v>
      </c>
      <c r="B800" s="110" t="s">
        <v>157</v>
      </c>
      <c r="C800" s="153">
        <v>11</v>
      </c>
      <c r="D800" s="153" t="s">
        <v>954</v>
      </c>
      <c r="E800" s="153" t="s">
        <v>479</v>
      </c>
      <c r="F800" s="153"/>
      <c r="G800" s="53">
        <f>G801</f>
        <v>88.246</v>
      </c>
      <c r="H800" s="55">
        <f t="shared" si="45"/>
        <v>330</v>
      </c>
      <c r="I800" s="55">
        <f t="shared" si="45"/>
        <v>370</v>
      </c>
    </row>
    <row r="801" spans="1:9" ht="27.75">
      <c r="A801" s="169" t="s">
        <v>485</v>
      </c>
      <c r="B801" s="107" t="s">
        <v>157</v>
      </c>
      <c r="C801" s="107" t="s">
        <v>158</v>
      </c>
      <c r="D801" s="107" t="s">
        <v>954</v>
      </c>
      <c r="E801" s="107" t="s">
        <v>480</v>
      </c>
      <c r="F801" s="107"/>
      <c r="G801" s="37">
        <f>G802</f>
        <v>88.246</v>
      </c>
      <c r="H801" s="27">
        <f>H803</f>
        <v>330</v>
      </c>
      <c r="I801" s="27">
        <f>I803</f>
        <v>370</v>
      </c>
    </row>
    <row r="802" spans="1:9" ht="27.75">
      <c r="A802" s="220" t="s">
        <v>487</v>
      </c>
      <c r="B802" s="107" t="s">
        <v>157</v>
      </c>
      <c r="C802" s="107" t="s">
        <v>158</v>
      </c>
      <c r="D802" s="107" t="s">
        <v>954</v>
      </c>
      <c r="E802" s="107" t="s">
        <v>483</v>
      </c>
      <c r="F802" s="107"/>
      <c r="G802" s="37">
        <f>G803</f>
        <v>88.246</v>
      </c>
      <c r="H802" s="27"/>
      <c r="I802" s="27"/>
    </row>
    <row r="803" spans="1:9" ht="41.25">
      <c r="A803" s="211" t="s">
        <v>497</v>
      </c>
      <c r="B803" s="107" t="s">
        <v>157</v>
      </c>
      <c r="C803" s="107" t="s">
        <v>158</v>
      </c>
      <c r="D803" s="107" t="s">
        <v>954</v>
      </c>
      <c r="E803" s="107" t="s">
        <v>1037</v>
      </c>
      <c r="F803" s="107"/>
      <c r="G803" s="38">
        <f>G804</f>
        <v>88.246</v>
      </c>
      <c r="H803" s="38">
        <f t="shared" si="45"/>
        <v>330</v>
      </c>
      <c r="I803" s="38">
        <f t="shared" si="45"/>
        <v>370</v>
      </c>
    </row>
    <row r="804" spans="1:9" ht="27.75">
      <c r="A804" s="232" t="s">
        <v>575</v>
      </c>
      <c r="B804" s="107" t="s">
        <v>157</v>
      </c>
      <c r="C804" s="107" t="s">
        <v>158</v>
      </c>
      <c r="D804" s="107" t="s">
        <v>954</v>
      </c>
      <c r="E804" s="107" t="s">
        <v>1037</v>
      </c>
      <c r="F804" s="107" t="s">
        <v>763</v>
      </c>
      <c r="G804" s="491">
        <v>88.246</v>
      </c>
      <c r="H804" s="38">
        <v>330</v>
      </c>
      <c r="I804" s="38">
        <v>370</v>
      </c>
    </row>
    <row r="805" spans="1:9" ht="15" hidden="1">
      <c r="A805" s="162" t="s">
        <v>882</v>
      </c>
      <c r="B805" s="147" t="s">
        <v>157</v>
      </c>
      <c r="C805" s="110" t="s">
        <v>158</v>
      </c>
      <c r="D805" s="110" t="s">
        <v>954</v>
      </c>
      <c r="E805" s="110" t="s">
        <v>991</v>
      </c>
      <c r="F805" s="110"/>
      <c r="G805" s="40">
        <f>G806</f>
        <v>0</v>
      </c>
      <c r="H805" s="38"/>
      <c r="I805" s="38"/>
    </row>
    <row r="806" spans="1:9" ht="15" hidden="1">
      <c r="A806" s="148" t="s">
        <v>173</v>
      </c>
      <c r="B806" s="147" t="s">
        <v>157</v>
      </c>
      <c r="C806" s="110" t="s">
        <v>158</v>
      </c>
      <c r="D806" s="110" t="s">
        <v>954</v>
      </c>
      <c r="E806" s="110" t="s">
        <v>992</v>
      </c>
      <c r="F806" s="110"/>
      <c r="G806" s="40">
        <f>G807</f>
        <v>0</v>
      </c>
      <c r="H806" s="38"/>
      <c r="I806" s="38"/>
    </row>
    <row r="807" spans="1:9" ht="41.25" hidden="1">
      <c r="A807" s="211" t="s">
        <v>497</v>
      </c>
      <c r="B807" s="153" t="s">
        <v>157</v>
      </c>
      <c r="C807" s="107" t="s">
        <v>158</v>
      </c>
      <c r="D807" s="107" t="s">
        <v>954</v>
      </c>
      <c r="E807" s="107" t="s">
        <v>993</v>
      </c>
      <c r="F807" s="107"/>
      <c r="G807" s="38">
        <f>G808</f>
        <v>0</v>
      </c>
      <c r="H807" s="38"/>
      <c r="I807" s="38"/>
    </row>
    <row r="808" spans="1:9" ht="27.75" hidden="1">
      <c r="A808" s="232" t="s">
        <v>575</v>
      </c>
      <c r="B808" s="153" t="s">
        <v>157</v>
      </c>
      <c r="C808" s="107" t="s">
        <v>158</v>
      </c>
      <c r="D808" s="107" t="s">
        <v>954</v>
      </c>
      <c r="E808" s="107" t="s">
        <v>993</v>
      </c>
      <c r="F808" s="107" t="s">
        <v>763</v>
      </c>
      <c r="G808" s="38"/>
      <c r="H808" s="38"/>
      <c r="I808" s="38"/>
    </row>
    <row r="809" spans="1:9" ht="15">
      <c r="A809" s="459" t="s">
        <v>273</v>
      </c>
      <c r="B809" s="460"/>
      <c r="C809" s="460"/>
      <c r="D809" s="460"/>
      <c r="E809" s="460"/>
      <c r="F809" s="460"/>
      <c r="G809" s="461">
        <f>G10+G315+G504+G690</f>
        <v>346248.71199999994</v>
      </c>
      <c r="H809" s="34" t="e">
        <f>H10+H315+H504+H690</f>
        <v>#REF!</v>
      </c>
      <c r="I809" s="34" t="e">
        <f>I10+I315+I504+I690</f>
        <v>#REF!</v>
      </c>
    </row>
    <row r="810" spans="1:7" ht="15">
      <c r="A810" s="113"/>
      <c r="B810" s="113"/>
      <c r="C810" s="113"/>
      <c r="D810" s="113"/>
      <c r="E810" s="113"/>
      <c r="F810" s="113"/>
      <c r="G810" s="489"/>
    </row>
    <row r="811" spans="1:7" ht="15">
      <c r="A811" s="113"/>
      <c r="B811" s="113"/>
      <c r="C811" s="113"/>
      <c r="D811" s="113"/>
      <c r="E811" s="113"/>
      <c r="F811" s="113"/>
      <c r="G811" s="489"/>
    </row>
    <row r="812" spans="1:7" ht="15">
      <c r="A812" s="113"/>
      <c r="B812" s="113"/>
      <c r="C812" s="113"/>
      <c r="D812" s="113"/>
      <c r="E812" s="113"/>
      <c r="F812" s="113"/>
      <c r="G812" s="489"/>
    </row>
    <row r="813" spans="1:7" ht="15">
      <c r="A813" s="113"/>
      <c r="B813" s="113"/>
      <c r="C813" s="113"/>
      <c r="D813" s="113"/>
      <c r="E813" s="113"/>
      <c r="F813" s="113"/>
      <c r="G813" s="489"/>
    </row>
    <row r="814" spans="1:7" ht="15">
      <c r="A814" s="113"/>
      <c r="B814" s="113"/>
      <c r="C814" s="113"/>
      <c r="D814" s="113"/>
      <c r="E814" s="113"/>
      <c r="F814" s="113"/>
      <c r="G814" s="489"/>
    </row>
    <row r="815" spans="1:7" ht="15">
      <c r="A815" s="113"/>
      <c r="B815" s="113"/>
      <c r="C815" s="113"/>
      <c r="D815" s="113"/>
      <c r="E815" s="113"/>
      <c r="F815" s="113"/>
      <c r="G815" s="489"/>
    </row>
    <row r="816" spans="1:7" ht="15">
      <c r="A816" s="113"/>
      <c r="B816" s="113"/>
      <c r="C816" s="113"/>
      <c r="D816" s="113"/>
      <c r="E816" s="113"/>
      <c r="F816" s="113"/>
      <c r="G816" s="489"/>
    </row>
    <row r="817" spans="1:7" ht="15">
      <c r="A817" s="113"/>
      <c r="B817" s="113"/>
      <c r="C817" s="113"/>
      <c r="D817" s="113"/>
      <c r="E817" s="113"/>
      <c r="F817" s="113"/>
      <c r="G817" s="489"/>
    </row>
    <row r="818" spans="1:7" ht="15">
      <c r="A818" s="113"/>
      <c r="B818" s="113"/>
      <c r="C818" s="113"/>
      <c r="D818" s="113"/>
      <c r="E818" s="113"/>
      <c r="F818" s="113"/>
      <c r="G818" s="489"/>
    </row>
    <row r="819" spans="1:7" ht="15">
      <c r="A819" s="113"/>
      <c r="B819" s="113"/>
      <c r="C819" s="113"/>
      <c r="D819" s="113"/>
      <c r="E819" s="113"/>
      <c r="F819" s="113"/>
      <c r="G819" s="489"/>
    </row>
    <row r="820" spans="1:7" ht="15">
      <c r="A820" s="113"/>
      <c r="B820" s="113"/>
      <c r="C820" s="113"/>
      <c r="D820" s="113"/>
      <c r="E820" s="113"/>
      <c r="F820" s="113"/>
      <c r="G820" s="489"/>
    </row>
    <row r="821" spans="1:7" ht="15">
      <c r="A821" s="113"/>
      <c r="B821" s="113"/>
      <c r="C821" s="113"/>
      <c r="D821" s="113"/>
      <c r="E821" s="113"/>
      <c r="F821" s="113"/>
      <c r="G821" s="489"/>
    </row>
    <row r="822" spans="1:7" ht="15">
      <c r="A822" s="113"/>
      <c r="B822" s="113"/>
      <c r="C822" s="113"/>
      <c r="D822" s="113"/>
      <c r="E822" s="113"/>
      <c r="F822" s="113"/>
      <c r="G822" s="489"/>
    </row>
    <row r="823" spans="1:7" ht="15">
      <c r="A823" s="113"/>
      <c r="B823" s="113"/>
      <c r="C823" s="113"/>
      <c r="D823" s="113"/>
      <c r="E823" s="113"/>
      <c r="F823" s="113"/>
      <c r="G823" s="489"/>
    </row>
    <row r="824" spans="1:7" ht="15">
      <c r="A824" s="113"/>
      <c r="B824" s="113"/>
      <c r="C824" s="113"/>
      <c r="D824" s="113"/>
      <c r="E824" s="113"/>
      <c r="F824" s="113"/>
      <c r="G824" s="489"/>
    </row>
    <row r="825" spans="1:7" ht="15">
      <c r="A825" s="113"/>
      <c r="B825" s="113"/>
      <c r="C825" s="113"/>
      <c r="D825" s="113"/>
      <c r="E825" s="113"/>
      <c r="F825" s="113"/>
      <c r="G825" s="489"/>
    </row>
    <row r="826" spans="1:7" ht="15">
      <c r="A826" s="113"/>
      <c r="B826" s="113"/>
      <c r="C826" s="113"/>
      <c r="D826" s="113"/>
      <c r="E826" s="113"/>
      <c r="F826" s="113"/>
      <c r="G826" s="489"/>
    </row>
    <row r="827" spans="1:7" ht="15">
      <c r="A827" s="113"/>
      <c r="B827" s="113"/>
      <c r="C827" s="113"/>
      <c r="D827" s="113"/>
      <c r="E827" s="113"/>
      <c r="F827" s="113"/>
      <c r="G827" s="489"/>
    </row>
    <row r="828" spans="1:7" ht="15">
      <c r="A828" s="113"/>
      <c r="B828" s="113"/>
      <c r="C828" s="113"/>
      <c r="D828" s="113"/>
      <c r="E828" s="113"/>
      <c r="F828" s="113"/>
      <c r="G828" s="489"/>
    </row>
    <row r="829" spans="1:7" ht="15">
      <c r="A829" s="113"/>
      <c r="B829" s="113"/>
      <c r="C829" s="113"/>
      <c r="D829" s="113"/>
      <c r="E829" s="113"/>
      <c r="F829" s="113"/>
      <c r="G829" s="489"/>
    </row>
    <row r="830" spans="1:7" ht="15">
      <c r="A830" s="113"/>
      <c r="B830" s="113"/>
      <c r="C830" s="113"/>
      <c r="D830" s="113"/>
      <c r="E830" s="113"/>
      <c r="F830" s="113"/>
      <c r="G830" s="489"/>
    </row>
    <row r="831" spans="1:7" ht="15">
      <c r="A831" s="113"/>
      <c r="B831" s="113"/>
      <c r="C831" s="113"/>
      <c r="D831" s="113"/>
      <c r="E831" s="113"/>
      <c r="F831" s="113"/>
      <c r="G831" s="489"/>
    </row>
    <row r="832" spans="1:7" ht="15">
      <c r="A832" s="113"/>
      <c r="B832" s="113"/>
      <c r="C832" s="113"/>
      <c r="D832" s="113"/>
      <c r="E832" s="113"/>
      <c r="F832" s="113"/>
      <c r="G832" s="489"/>
    </row>
    <row r="833" spans="1:7" ht="15">
      <c r="A833" s="113"/>
      <c r="B833" s="113"/>
      <c r="C833" s="113"/>
      <c r="D833" s="113"/>
      <c r="E833" s="113"/>
      <c r="F833" s="113"/>
      <c r="G833" s="489"/>
    </row>
    <row r="834" spans="1:7" ht="15">
      <c r="A834" s="113"/>
      <c r="B834" s="113"/>
      <c r="C834" s="113"/>
      <c r="D834" s="113"/>
      <c r="E834" s="113"/>
      <c r="F834" s="113"/>
      <c r="G834" s="489"/>
    </row>
    <row r="835" spans="1:7" ht="15">
      <c r="A835" s="113"/>
      <c r="B835" s="113"/>
      <c r="C835" s="113"/>
      <c r="D835" s="113"/>
      <c r="E835" s="113"/>
      <c r="F835" s="113"/>
      <c r="G835" s="489"/>
    </row>
    <row r="836" spans="1:7" ht="15">
      <c r="A836" s="113"/>
      <c r="B836" s="113"/>
      <c r="C836" s="113"/>
      <c r="D836" s="113"/>
      <c r="E836" s="113"/>
      <c r="F836" s="113"/>
      <c r="G836" s="489"/>
    </row>
    <row r="837" spans="1:7" ht="15">
      <c r="A837" s="113"/>
      <c r="B837" s="113"/>
      <c r="C837" s="113"/>
      <c r="D837" s="113"/>
      <c r="E837" s="113"/>
      <c r="F837" s="113"/>
      <c r="G837" s="489"/>
    </row>
    <row r="838" spans="1:7" ht="15">
      <c r="A838" s="113"/>
      <c r="B838" s="113"/>
      <c r="C838" s="113"/>
      <c r="D838" s="113"/>
      <c r="E838" s="113"/>
      <c r="F838" s="113"/>
      <c r="G838" s="489"/>
    </row>
    <row r="839" spans="1:7" ht="15">
      <c r="A839" s="113"/>
      <c r="B839" s="113"/>
      <c r="C839" s="113"/>
      <c r="D839" s="113"/>
      <c r="E839" s="113"/>
      <c r="F839" s="113"/>
      <c r="G839" s="489"/>
    </row>
    <row r="840" spans="1:7" ht="15">
      <c r="A840" s="113"/>
      <c r="B840" s="113"/>
      <c r="C840" s="113"/>
      <c r="D840" s="113"/>
      <c r="E840" s="113"/>
      <c r="F840" s="113"/>
      <c r="G840" s="489"/>
    </row>
    <row r="841" spans="1:7" ht="15">
      <c r="A841" s="113"/>
      <c r="B841" s="113"/>
      <c r="C841" s="113"/>
      <c r="D841" s="113"/>
      <c r="E841" s="113"/>
      <c r="F841" s="113"/>
      <c r="G841" s="489"/>
    </row>
    <row r="842" spans="1:7" ht="15">
      <c r="A842" s="113"/>
      <c r="B842" s="113"/>
      <c r="C842" s="113"/>
      <c r="D842" s="113"/>
      <c r="E842" s="113"/>
      <c r="F842" s="113"/>
      <c r="G842" s="489"/>
    </row>
    <row r="843" spans="1:7" ht="15">
      <c r="A843" s="113"/>
      <c r="B843" s="113"/>
      <c r="C843" s="113"/>
      <c r="D843" s="113"/>
      <c r="E843" s="113"/>
      <c r="F843" s="113"/>
      <c r="G843" s="489"/>
    </row>
    <row r="844" spans="1:7" ht="15">
      <c r="A844" s="113"/>
      <c r="B844" s="113"/>
      <c r="C844" s="113"/>
      <c r="D844" s="113"/>
      <c r="E844" s="113"/>
      <c r="F844" s="113"/>
      <c r="G844" s="489"/>
    </row>
    <row r="845" spans="1:7" ht="15">
      <c r="A845" s="113"/>
      <c r="B845" s="113"/>
      <c r="C845" s="113"/>
      <c r="D845" s="113"/>
      <c r="E845" s="113"/>
      <c r="F845" s="113"/>
      <c r="G845" s="489"/>
    </row>
    <row r="846" spans="1:7" ht="15">
      <c r="A846" s="113"/>
      <c r="B846" s="113"/>
      <c r="C846" s="113"/>
      <c r="D846" s="113"/>
      <c r="E846" s="113"/>
      <c r="F846" s="113"/>
      <c r="G846" s="489"/>
    </row>
    <row r="847" spans="1:7" ht="15">
      <c r="A847" s="113"/>
      <c r="B847" s="113"/>
      <c r="C847" s="113"/>
      <c r="D847" s="113"/>
      <c r="E847" s="113"/>
      <c r="F847" s="113"/>
      <c r="G847" s="489"/>
    </row>
    <row r="848" spans="1:7" ht="15">
      <c r="A848" s="113"/>
      <c r="B848" s="113"/>
      <c r="C848" s="113"/>
      <c r="D848" s="113"/>
      <c r="E848" s="113"/>
      <c r="F848" s="113"/>
      <c r="G848" s="113"/>
    </row>
  </sheetData>
  <sheetProtection/>
  <mergeCells count="27">
    <mergeCell ref="C178:C179"/>
    <mergeCell ref="B178:B179"/>
    <mergeCell ref="A178:A179"/>
    <mergeCell ref="G354:G355"/>
    <mergeCell ref="F354:F355"/>
    <mergeCell ref="E354:E355"/>
    <mergeCell ref="D354:D355"/>
    <mergeCell ref="C354:C355"/>
    <mergeCell ref="B354:B355"/>
    <mergeCell ref="G178:G179"/>
    <mergeCell ref="F178:F179"/>
    <mergeCell ref="E178:E179"/>
    <mergeCell ref="D178:D179"/>
    <mergeCell ref="A7:A8"/>
    <mergeCell ref="A6:G6"/>
    <mergeCell ref="I7:I8"/>
    <mergeCell ref="E7:E8"/>
    <mergeCell ref="A1:G1"/>
    <mergeCell ref="A2:G2"/>
    <mergeCell ref="A3:G3"/>
    <mergeCell ref="A4:I5"/>
    <mergeCell ref="F7:F8"/>
    <mergeCell ref="G7:G8"/>
    <mergeCell ref="H7:H8"/>
    <mergeCell ref="B7:B8"/>
    <mergeCell ref="C7:C8"/>
    <mergeCell ref="D7:D8"/>
  </mergeCells>
  <hyperlinks>
    <hyperlink ref="A446" r:id="rId1" display="consultantplus://offline/ref=C6EF3AE28B6C46D1117CBBA251A07B11C6C7C5768D606C8B0E322DA1BBA42282C9440EEF08E6CC43400230U6VFM"/>
    <hyperlink ref="A429" r:id="rId2" display="consultantplus://offline/ref=C6EF3AE28B6C46D1117CBBA251A07B11C6C7C5768D606C8B0E322DA1BBA42282C9440EEF08E6CC43400230U6VFM"/>
    <hyperlink ref="A415" r:id="rId3" display="consultantplus://offline/ref=C6EF3AE28B6C46D1117CBBA251A07B11C6C7C5768D606C8B0E322DA1BBA42282C9440EEF08E6CC43400230U6VFM"/>
    <hyperlink ref="A378" r:id="rId4" display="consultantplus://offline/ref=C6EF3AE28B6C46D1117CBBA251A07B11C6C7C5768D606C8B0E322DA1BBA42282C9440EEF08E6CC43400230U6VFM"/>
    <hyperlink ref="A386" r:id="rId5" display="consultantplus://offline/ref=C6EF3AE28B6C46D1117CBBA251A07B11C6C7C5768D6761820E322DA1BBA42282C9440EEF08E6CC43400635U6VAM"/>
    <hyperlink ref="A387" r:id="rId6" display="consultantplus://offline/ref=C6EF3AE28B6C46D1117CBBA251A07B11C6C7C5768D6761820E322DA1BBA42282C9440EEF08E6CC43400235U6VEM"/>
    <hyperlink ref="A399" r:id="rId7" display="consultantplus://offline/ref=C6EF3AE28B6C46D1117CBBA251A07B11C6C7C5768D62628202322DA1BBA42282C9440EEF08E6CC43400231U6V1M"/>
    <hyperlink ref="A408" r:id="rId8" display="consultantplus://offline/ref=C6EF3AE28B6C46D1117CBBA251A07B11C6C7C5768D606C8B0E322DA1BBA42282C9440EEF08E6CC43400230U6VFM"/>
    <hyperlink ref="A133" r:id="rId9" display="consultantplus://offline/ref=9C8C6091F07A6736C14182A29006343D5BBD7494BF22787139B89C820162E1855B84266ADC28F806D5AC82M8c2N"/>
  </hyperlinks>
  <printOptions horizontalCentered="1"/>
  <pageMargins left="0.9055118110236221" right="0.5118110236220472" top="0.7480314960629921" bottom="0.35433070866141736" header="0.31496062992125984" footer="0.31496062992125984"/>
  <pageSetup fitToHeight="0" fitToWidth="1" horizontalDpi="600" verticalDpi="600" orientation="portrait" paperSize="9" scale="73" r:id="rId1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85"/>
  <sheetViews>
    <sheetView zoomScalePageLayoutView="0" workbookViewId="0" topLeftCell="A1">
      <selection activeCell="F580" sqref="F580"/>
    </sheetView>
  </sheetViews>
  <sheetFormatPr defaultColWidth="9.140625" defaultRowHeight="15"/>
  <cols>
    <col min="1" max="1" width="52.140625" style="0" customWidth="1"/>
    <col min="2" max="2" width="7.140625" style="0" customWidth="1"/>
    <col min="3" max="3" width="6.140625" style="0" customWidth="1"/>
    <col min="4" max="4" width="12.7109375" style="0" hidden="1" customWidth="1"/>
    <col min="5" max="5" width="7.7109375" style="0" hidden="1" customWidth="1"/>
    <col min="6" max="6" width="12.7109375" style="0" customWidth="1"/>
  </cols>
  <sheetData>
    <row r="2" spans="1:6" ht="39.75" customHeight="1">
      <c r="A2" s="611" t="s">
        <v>607</v>
      </c>
      <c r="B2" s="611"/>
      <c r="C2" s="611"/>
      <c r="D2" s="611"/>
      <c r="E2" s="611"/>
      <c r="F2" s="611"/>
    </row>
    <row r="3" spans="1:6" ht="15.75">
      <c r="A3" s="262"/>
      <c r="B3" s="262"/>
      <c r="C3" s="262"/>
      <c r="D3" s="262"/>
      <c r="E3" s="262"/>
      <c r="F3" s="261"/>
    </row>
    <row r="4" spans="1:6" ht="15.75">
      <c r="A4" s="263" t="s">
        <v>950</v>
      </c>
      <c r="B4" s="261"/>
      <c r="C4" s="261"/>
      <c r="D4" s="261"/>
      <c r="E4" s="261"/>
      <c r="F4" s="261"/>
    </row>
    <row r="5" spans="1:6" ht="15">
      <c r="A5" s="264" t="s">
        <v>606</v>
      </c>
      <c r="B5" s="264" t="s">
        <v>1066</v>
      </c>
      <c r="C5" s="264" t="s">
        <v>270</v>
      </c>
      <c r="D5" s="264" t="s">
        <v>271</v>
      </c>
      <c r="E5" s="264" t="s">
        <v>272</v>
      </c>
      <c r="F5" s="265">
        <v>2016</v>
      </c>
    </row>
    <row r="6" spans="1:6" ht="15">
      <c r="A6" s="266">
        <v>1</v>
      </c>
      <c r="B6" s="266">
        <v>2</v>
      </c>
      <c r="C6" s="266">
        <v>3</v>
      </c>
      <c r="D6" s="266">
        <v>4</v>
      </c>
      <c r="E6" s="266">
        <v>5</v>
      </c>
      <c r="F6" s="267">
        <v>6</v>
      </c>
    </row>
    <row r="7" spans="1:6" ht="15">
      <c r="A7" s="268" t="s">
        <v>273</v>
      </c>
      <c r="B7" s="269"/>
      <c r="C7" s="269"/>
      <c r="D7" s="269"/>
      <c r="E7" s="269"/>
      <c r="F7" s="270">
        <f>F8+F229+F258+F311+F457+F502+F566+F580</f>
        <v>337874.28200000006</v>
      </c>
    </row>
    <row r="8" spans="1:6" ht="15">
      <c r="A8" s="271" t="s">
        <v>1012</v>
      </c>
      <c r="B8" s="271" t="s">
        <v>953</v>
      </c>
      <c r="C8" s="271"/>
      <c r="D8" s="271"/>
      <c r="E8" s="271"/>
      <c r="F8" s="270">
        <f>F9+F13+F28+F102+F115+F121</f>
        <v>36486.764</v>
      </c>
    </row>
    <row r="9" spans="1:6" ht="27.75">
      <c r="A9" s="277" t="s">
        <v>527</v>
      </c>
      <c r="B9" s="274" t="s">
        <v>953</v>
      </c>
      <c r="C9" s="274" t="s">
        <v>954</v>
      </c>
      <c r="D9" s="286"/>
      <c r="E9" s="274"/>
      <c r="F9" s="418">
        <v>1175</v>
      </c>
    </row>
    <row r="10" spans="1:6" ht="15" hidden="1">
      <c r="A10" s="274" t="s">
        <v>281</v>
      </c>
      <c r="B10" s="274" t="s">
        <v>953</v>
      </c>
      <c r="C10" s="274" t="s">
        <v>954</v>
      </c>
      <c r="D10" s="274" t="s">
        <v>736</v>
      </c>
      <c r="E10" s="274"/>
      <c r="F10" s="275">
        <f>F11</f>
        <v>1078</v>
      </c>
    </row>
    <row r="11" spans="1:6" ht="27" hidden="1">
      <c r="A11" s="274" t="s">
        <v>879</v>
      </c>
      <c r="B11" s="274" t="s">
        <v>953</v>
      </c>
      <c r="C11" s="274" t="s">
        <v>954</v>
      </c>
      <c r="D11" s="274" t="s">
        <v>737</v>
      </c>
      <c r="E11" s="274"/>
      <c r="F11" s="275">
        <f>F12</f>
        <v>1078</v>
      </c>
    </row>
    <row r="12" spans="1:6" ht="67.5" hidden="1">
      <c r="A12" s="274" t="s">
        <v>284</v>
      </c>
      <c r="B12" s="274" t="s">
        <v>953</v>
      </c>
      <c r="C12" s="274" t="s">
        <v>954</v>
      </c>
      <c r="D12" s="274" t="s">
        <v>737</v>
      </c>
      <c r="E12" s="274" t="s">
        <v>163</v>
      </c>
      <c r="F12" s="275">
        <v>1078</v>
      </c>
    </row>
    <row r="13" spans="1:6" ht="40.5">
      <c r="A13" s="274" t="s">
        <v>955</v>
      </c>
      <c r="B13" s="274" t="s">
        <v>953</v>
      </c>
      <c r="C13" s="274" t="s">
        <v>773</v>
      </c>
      <c r="D13" s="286"/>
      <c r="E13" s="274"/>
      <c r="F13" s="418">
        <v>1697.2</v>
      </c>
    </row>
    <row r="14" spans="1:6" ht="27.75" hidden="1">
      <c r="A14" s="277" t="s">
        <v>530</v>
      </c>
      <c r="B14" s="286" t="s">
        <v>953</v>
      </c>
      <c r="C14" s="286" t="s">
        <v>773</v>
      </c>
      <c r="D14" s="286" t="s">
        <v>732</v>
      </c>
      <c r="E14" s="286"/>
      <c r="F14" s="280">
        <f>F15+F18</f>
        <v>1439</v>
      </c>
    </row>
    <row r="15" spans="1:6" ht="27.75" hidden="1">
      <c r="A15" s="277" t="s">
        <v>308</v>
      </c>
      <c r="B15" s="274" t="s">
        <v>953</v>
      </c>
      <c r="C15" s="274" t="s">
        <v>773</v>
      </c>
      <c r="D15" s="274" t="s">
        <v>733</v>
      </c>
      <c r="E15" s="274"/>
      <c r="F15" s="275">
        <f>F16</f>
        <v>437.5</v>
      </c>
    </row>
    <row r="16" spans="1:6" ht="27" hidden="1">
      <c r="A16" s="274" t="s">
        <v>879</v>
      </c>
      <c r="B16" s="274" t="s">
        <v>953</v>
      </c>
      <c r="C16" s="274" t="s">
        <v>773</v>
      </c>
      <c r="D16" s="274" t="s">
        <v>734</v>
      </c>
      <c r="E16" s="274"/>
      <c r="F16" s="275">
        <f>F17</f>
        <v>437.5</v>
      </c>
    </row>
    <row r="17" spans="1:6" ht="67.5" hidden="1">
      <c r="A17" s="274" t="s">
        <v>939</v>
      </c>
      <c r="B17" s="274" t="s">
        <v>953</v>
      </c>
      <c r="C17" s="274" t="s">
        <v>773</v>
      </c>
      <c r="D17" s="274" t="s">
        <v>735</v>
      </c>
      <c r="E17" s="274" t="s">
        <v>163</v>
      </c>
      <c r="F17" s="275">
        <v>437.5</v>
      </c>
    </row>
    <row r="18" spans="1:6" ht="27.75" hidden="1">
      <c r="A18" s="303" t="s">
        <v>285</v>
      </c>
      <c r="B18" s="286" t="s">
        <v>953</v>
      </c>
      <c r="C18" s="286" t="s">
        <v>773</v>
      </c>
      <c r="D18" s="286" t="s">
        <v>731</v>
      </c>
      <c r="E18" s="286"/>
      <c r="F18" s="280">
        <f>F19</f>
        <v>1001.5</v>
      </c>
    </row>
    <row r="19" spans="1:6" ht="27" hidden="1">
      <c r="A19" s="274" t="s">
        <v>879</v>
      </c>
      <c r="B19" s="274" t="s">
        <v>953</v>
      </c>
      <c r="C19" s="274" t="s">
        <v>773</v>
      </c>
      <c r="D19" s="274" t="s">
        <v>664</v>
      </c>
      <c r="E19" s="274"/>
      <c r="F19" s="275">
        <f>F20+F21+F22</f>
        <v>1001.5</v>
      </c>
    </row>
    <row r="20" spans="1:6" ht="67.5" hidden="1">
      <c r="A20" s="274" t="s">
        <v>939</v>
      </c>
      <c r="B20" s="274" t="s">
        <v>953</v>
      </c>
      <c r="C20" s="274" t="s">
        <v>773</v>
      </c>
      <c r="D20" s="274" t="s">
        <v>664</v>
      </c>
      <c r="E20" s="274" t="s">
        <v>163</v>
      </c>
      <c r="F20" s="275">
        <v>928.5</v>
      </c>
    </row>
    <row r="21" spans="1:6" ht="27" hidden="1">
      <c r="A21" s="279" t="s">
        <v>575</v>
      </c>
      <c r="B21" s="274" t="s">
        <v>953</v>
      </c>
      <c r="C21" s="274" t="s">
        <v>773</v>
      </c>
      <c r="D21" s="274" t="s">
        <v>664</v>
      </c>
      <c r="E21" s="274" t="s">
        <v>763</v>
      </c>
      <c r="F21" s="275">
        <v>73</v>
      </c>
    </row>
    <row r="22" spans="1:6" ht="27" hidden="1">
      <c r="A22" s="274" t="s">
        <v>161</v>
      </c>
      <c r="B22" s="274" t="s">
        <v>953</v>
      </c>
      <c r="C22" s="274" t="s">
        <v>773</v>
      </c>
      <c r="D22" s="274" t="s">
        <v>664</v>
      </c>
      <c r="E22" s="274" t="s">
        <v>162</v>
      </c>
      <c r="F22" s="275"/>
    </row>
    <row r="23" spans="1:6" ht="27.75" hidden="1">
      <c r="A23" s="277" t="s">
        <v>882</v>
      </c>
      <c r="B23" s="274" t="s">
        <v>953</v>
      </c>
      <c r="C23" s="274" t="s">
        <v>773</v>
      </c>
      <c r="D23" s="274" t="s">
        <v>991</v>
      </c>
      <c r="E23" s="274"/>
      <c r="F23" s="275">
        <f>F24</f>
        <v>199.2</v>
      </c>
    </row>
    <row r="24" spans="1:6" ht="27.75" hidden="1">
      <c r="A24" s="303" t="s">
        <v>173</v>
      </c>
      <c r="B24" s="286" t="s">
        <v>953</v>
      </c>
      <c r="C24" s="286" t="s">
        <v>773</v>
      </c>
      <c r="D24" s="286" t="s">
        <v>992</v>
      </c>
      <c r="E24" s="286"/>
      <c r="F24" s="280">
        <f>F25</f>
        <v>199.2</v>
      </c>
    </row>
    <row r="25" spans="1:6" ht="27.75" hidden="1">
      <c r="A25" s="277" t="s">
        <v>222</v>
      </c>
      <c r="B25" s="274" t="s">
        <v>953</v>
      </c>
      <c r="C25" s="274" t="s">
        <v>773</v>
      </c>
      <c r="D25" s="274" t="s">
        <v>740</v>
      </c>
      <c r="E25" s="274"/>
      <c r="F25" s="275">
        <f>F26+F27</f>
        <v>199.2</v>
      </c>
    </row>
    <row r="26" spans="1:6" ht="67.5" hidden="1">
      <c r="A26" s="274" t="s">
        <v>939</v>
      </c>
      <c r="B26" s="274" t="s">
        <v>953</v>
      </c>
      <c r="C26" s="274" t="s">
        <v>773</v>
      </c>
      <c r="D26" s="274" t="s">
        <v>740</v>
      </c>
      <c r="E26" s="274" t="s">
        <v>163</v>
      </c>
      <c r="F26" s="275">
        <v>184</v>
      </c>
    </row>
    <row r="27" spans="1:6" ht="27" hidden="1">
      <c r="A27" s="279" t="s">
        <v>575</v>
      </c>
      <c r="B27" s="274" t="s">
        <v>953</v>
      </c>
      <c r="C27" s="274" t="s">
        <v>773</v>
      </c>
      <c r="D27" s="274" t="s">
        <v>740</v>
      </c>
      <c r="E27" s="274" t="s">
        <v>763</v>
      </c>
      <c r="F27" s="275">
        <v>15.2</v>
      </c>
    </row>
    <row r="28" spans="1:6" ht="54">
      <c r="A28" s="274" t="s">
        <v>141</v>
      </c>
      <c r="B28" s="274" t="s">
        <v>953</v>
      </c>
      <c r="C28" s="274" t="s">
        <v>774</v>
      </c>
      <c r="D28" s="274"/>
      <c r="E28" s="274"/>
      <c r="F28" s="418">
        <v>16554.48</v>
      </c>
    </row>
    <row r="29" spans="1:6" ht="27" hidden="1">
      <c r="A29" s="277" t="s">
        <v>528</v>
      </c>
      <c r="B29" s="286" t="s">
        <v>953</v>
      </c>
      <c r="C29" s="286" t="s">
        <v>774</v>
      </c>
      <c r="D29" s="286" t="s">
        <v>328</v>
      </c>
      <c r="E29" s="286"/>
      <c r="F29" s="280">
        <f>F30</f>
        <v>11639.5</v>
      </c>
    </row>
    <row r="30" spans="1:6" ht="27.75" hidden="1">
      <c r="A30" s="277" t="s">
        <v>529</v>
      </c>
      <c r="B30" s="274" t="s">
        <v>953</v>
      </c>
      <c r="C30" s="274" t="s">
        <v>774</v>
      </c>
      <c r="D30" s="274" t="s">
        <v>359</v>
      </c>
      <c r="E30" s="274"/>
      <c r="F30" s="275">
        <f>F32+F33+F34</f>
        <v>11639.5</v>
      </c>
    </row>
    <row r="31" spans="1:6" ht="27" hidden="1">
      <c r="A31" s="274" t="s">
        <v>879</v>
      </c>
      <c r="B31" s="274" t="s">
        <v>953</v>
      </c>
      <c r="C31" s="274" t="s">
        <v>774</v>
      </c>
      <c r="D31" s="274" t="s">
        <v>360</v>
      </c>
      <c r="E31" s="274"/>
      <c r="F31" s="275">
        <f>F32+F33+F34</f>
        <v>11639.5</v>
      </c>
    </row>
    <row r="32" spans="1:6" ht="67.5" hidden="1">
      <c r="A32" s="274" t="s">
        <v>939</v>
      </c>
      <c r="B32" s="274" t="s">
        <v>953</v>
      </c>
      <c r="C32" s="274" t="s">
        <v>774</v>
      </c>
      <c r="D32" s="274" t="s">
        <v>360</v>
      </c>
      <c r="E32" s="274" t="s">
        <v>163</v>
      </c>
      <c r="F32" s="275">
        <v>11237</v>
      </c>
    </row>
    <row r="33" spans="1:6" ht="27" hidden="1">
      <c r="A33" s="279" t="s">
        <v>575</v>
      </c>
      <c r="B33" s="274" t="s">
        <v>953</v>
      </c>
      <c r="C33" s="274" t="s">
        <v>774</v>
      </c>
      <c r="D33" s="274" t="s">
        <v>360</v>
      </c>
      <c r="E33" s="274" t="s">
        <v>763</v>
      </c>
      <c r="F33" s="275">
        <v>367</v>
      </c>
    </row>
    <row r="34" spans="1:6" ht="27" hidden="1">
      <c r="A34" s="274" t="s">
        <v>161</v>
      </c>
      <c r="B34" s="274" t="s">
        <v>953</v>
      </c>
      <c r="C34" s="274" t="s">
        <v>774</v>
      </c>
      <c r="D34" s="274" t="s">
        <v>360</v>
      </c>
      <c r="E34" s="274" t="s">
        <v>162</v>
      </c>
      <c r="F34" s="275">
        <v>35.5</v>
      </c>
    </row>
    <row r="35" spans="1:6" ht="27.75" hidden="1">
      <c r="A35" s="277" t="s">
        <v>882</v>
      </c>
      <c r="B35" s="274" t="s">
        <v>953</v>
      </c>
      <c r="C35" s="274" t="s">
        <v>774</v>
      </c>
      <c r="D35" s="274" t="s">
        <v>991</v>
      </c>
      <c r="E35" s="274"/>
      <c r="F35" s="275">
        <f>F36</f>
        <v>297</v>
      </c>
    </row>
    <row r="36" spans="1:6" ht="27.75" hidden="1">
      <c r="A36" s="303" t="s">
        <v>173</v>
      </c>
      <c r="B36" s="286" t="s">
        <v>953</v>
      </c>
      <c r="C36" s="286" t="s">
        <v>774</v>
      </c>
      <c r="D36" s="286" t="s">
        <v>992</v>
      </c>
      <c r="E36" s="286"/>
      <c r="F36" s="280">
        <f>F37+F41</f>
        <v>297</v>
      </c>
    </row>
    <row r="37" spans="1:6" ht="42" hidden="1" thickBot="1">
      <c r="A37" s="281" t="s">
        <v>944</v>
      </c>
      <c r="B37" s="282" t="s">
        <v>953</v>
      </c>
      <c r="C37" s="282" t="s">
        <v>774</v>
      </c>
      <c r="D37" s="283" t="s">
        <v>249</v>
      </c>
      <c r="E37" s="286"/>
      <c r="F37" s="280">
        <f>F38</f>
        <v>237</v>
      </c>
    </row>
    <row r="38" spans="1:6" ht="67.5" hidden="1">
      <c r="A38" s="284" t="s">
        <v>284</v>
      </c>
      <c r="B38" s="274" t="s">
        <v>953</v>
      </c>
      <c r="C38" s="274" t="s">
        <v>774</v>
      </c>
      <c r="D38" s="283" t="s">
        <v>249</v>
      </c>
      <c r="E38" s="274" t="s">
        <v>163</v>
      </c>
      <c r="F38" s="285">
        <v>237</v>
      </c>
    </row>
    <row r="39" spans="1:6" ht="27.75" hidden="1">
      <c r="A39" s="277" t="s">
        <v>882</v>
      </c>
      <c r="B39" s="274" t="s">
        <v>953</v>
      </c>
      <c r="C39" s="274" t="s">
        <v>774</v>
      </c>
      <c r="D39" s="274" t="s">
        <v>172</v>
      </c>
      <c r="E39" s="274"/>
      <c r="F39" s="275">
        <f>F40</f>
        <v>60</v>
      </c>
    </row>
    <row r="40" spans="1:6" ht="27.75" hidden="1">
      <c r="A40" s="303" t="s">
        <v>173</v>
      </c>
      <c r="B40" s="286" t="s">
        <v>953</v>
      </c>
      <c r="C40" s="286" t="s">
        <v>774</v>
      </c>
      <c r="D40" s="286" t="s">
        <v>174</v>
      </c>
      <c r="E40" s="286"/>
      <c r="F40" s="280">
        <f>F41</f>
        <v>60</v>
      </c>
    </row>
    <row r="41" spans="1:6" ht="28.5" hidden="1" thickBot="1">
      <c r="A41" s="277" t="s">
        <v>247</v>
      </c>
      <c r="B41" s="286" t="s">
        <v>953</v>
      </c>
      <c r="C41" s="286" t="s">
        <v>774</v>
      </c>
      <c r="D41" s="287" t="s">
        <v>248</v>
      </c>
      <c r="E41" s="286"/>
      <c r="F41" s="288">
        <f>F43+F42</f>
        <v>60</v>
      </c>
    </row>
    <row r="42" spans="1:6" ht="67.5" hidden="1">
      <c r="A42" s="284" t="s">
        <v>284</v>
      </c>
      <c r="B42" s="274" t="s">
        <v>953</v>
      </c>
      <c r="C42" s="274" t="s">
        <v>774</v>
      </c>
      <c r="D42" s="287" t="s">
        <v>248</v>
      </c>
      <c r="E42" s="286" t="s">
        <v>163</v>
      </c>
      <c r="F42" s="288">
        <v>42</v>
      </c>
    </row>
    <row r="43" spans="1:6" ht="27" hidden="1">
      <c r="A43" s="279" t="s">
        <v>575</v>
      </c>
      <c r="B43" s="274" t="s">
        <v>953</v>
      </c>
      <c r="C43" s="274" t="s">
        <v>774</v>
      </c>
      <c r="D43" s="287" t="s">
        <v>248</v>
      </c>
      <c r="E43" s="274" t="s">
        <v>763</v>
      </c>
      <c r="F43" s="285">
        <v>18</v>
      </c>
    </row>
    <row r="44" spans="1:6" ht="15" hidden="1">
      <c r="A44" s="274" t="s">
        <v>778</v>
      </c>
      <c r="B44" s="274" t="s">
        <v>953</v>
      </c>
      <c r="C44" s="274" t="s">
        <v>774</v>
      </c>
      <c r="D44" s="287"/>
      <c r="E44" s="274"/>
      <c r="F44" s="285">
        <f>F45+F62+F77+F87+F92</f>
        <v>3834.9809999999998</v>
      </c>
    </row>
    <row r="45" spans="1:6" ht="41.25" hidden="1">
      <c r="A45" s="390" t="s">
        <v>766</v>
      </c>
      <c r="B45" s="286" t="s">
        <v>953</v>
      </c>
      <c r="C45" s="286" t="s">
        <v>774</v>
      </c>
      <c r="D45" s="283" t="s">
        <v>356</v>
      </c>
      <c r="E45" s="286"/>
      <c r="F45" s="288">
        <f>F46+F53</f>
        <v>1896</v>
      </c>
    </row>
    <row r="46" spans="1:6" ht="27.75" hidden="1">
      <c r="A46" s="292" t="s">
        <v>1000</v>
      </c>
      <c r="B46" s="286" t="s">
        <v>953</v>
      </c>
      <c r="C46" s="286" t="s">
        <v>774</v>
      </c>
      <c r="D46" s="283" t="s">
        <v>357</v>
      </c>
      <c r="E46" s="286"/>
      <c r="F46" s="288">
        <f>F47</f>
        <v>1185</v>
      </c>
    </row>
    <row r="47" spans="1:6" ht="27.75" hidden="1">
      <c r="A47" s="293" t="s">
        <v>1025</v>
      </c>
      <c r="B47" s="274" t="s">
        <v>953</v>
      </c>
      <c r="C47" s="274" t="s">
        <v>774</v>
      </c>
      <c r="D47" s="287" t="s">
        <v>1027</v>
      </c>
      <c r="E47" s="274"/>
      <c r="F47" s="285">
        <f>F48</f>
        <v>1185</v>
      </c>
    </row>
    <row r="48" spans="1:6" ht="28.5" hidden="1" thickBot="1">
      <c r="A48" s="294" t="s">
        <v>1008</v>
      </c>
      <c r="B48" s="274" t="s">
        <v>953</v>
      </c>
      <c r="C48" s="274" t="s">
        <v>774</v>
      </c>
      <c r="D48" s="287" t="s">
        <v>358</v>
      </c>
      <c r="E48" s="274"/>
      <c r="F48" s="285">
        <f>F49+F50+F51</f>
        <v>1185</v>
      </c>
    </row>
    <row r="49" spans="1:6" ht="67.5" hidden="1">
      <c r="A49" s="284" t="s">
        <v>284</v>
      </c>
      <c r="B49" s="274" t="s">
        <v>953</v>
      </c>
      <c r="C49" s="274" t="s">
        <v>774</v>
      </c>
      <c r="D49" s="287" t="s">
        <v>358</v>
      </c>
      <c r="E49" s="274" t="s">
        <v>163</v>
      </c>
      <c r="F49" s="285">
        <v>1078</v>
      </c>
    </row>
    <row r="50" spans="1:6" ht="27" hidden="1">
      <c r="A50" s="279" t="s">
        <v>575</v>
      </c>
      <c r="B50" s="274" t="s">
        <v>953</v>
      </c>
      <c r="C50" s="274" t="s">
        <v>774</v>
      </c>
      <c r="D50" s="287" t="s">
        <v>358</v>
      </c>
      <c r="E50" s="274" t="s">
        <v>763</v>
      </c>
      <c r="F50" s="285">
        <v>107</v>
      </c>
    </row>
    <row r="51" spans="1:6" ht="15" hidden="1">
      <c r="A51" s="295" t="s">
        <v>161</v>
      </c>
      <c r="B51" s="274" t="s">
        <v>953</v>
      </c>
      <c r="C51" s="274" t="s">
        <v>774</v>
      </c>
      <c r="D51" s="287" t="s">
        <v>358</v>
      </c>
      <c r="E51" s="274" t="s">
        <v>162</v>
      </c>
      <c r="F51" s="285"/>
    </row>
    <row r="52" spans="1:6" ht="41.25" hidden="1">
      <c r="A52" s="390" t="s">
        <v>766</v>
      </c>
      <c r="B52" s="286" t="s">
        <v>953</v>
      </c>
      <c r="C52" s="286" t="s">
        <v>774</v>
      </c>
      <c r="D52" s="286" t="s">
        <v>356</v>
      </c>
      <c r="E52" s="286"/>
      <c r="F52" s="288">
        <f>F53</f>
        <v>711</v>
      </c>
    </row>
    <row r="53" spans="1:6" ht="54" hidden="1">
      <c r="A53" s="296" t="s">
        <v>699</v>
      </c>
      <c r="B53" s="286" t="s">
        <v>190</v>
      </c>
      <c r="C53" s="286" t="s">
        <v>774</v>
      </c>
      <c r="D53" s="297" t="s">
        <v>373</v>
      </c>
      <c r="E53" s="286"/>
      <c r="F53" s="288">
        <f>F54</f>
        <v>711</v>
      </c>
    </row>
    <row r="54" spans="1:6" ht="27" hidden="1">
      <c r="A54" s="298" t="s">
        <v>374</v>
      </c>
      <c r="B54" s="274" t="s">
        <v>953</v>
      </c>
      <c r="C54" s="274" t="s">
        <v>774</v>
      </c>
      <c r="D54" s="299" t="s">
        <v>375</v>
      </c>
      <c r="E54" s="274"/>
      <c r="F54" s="285">
        <f>F55</f>
        <v>711</v>
      </c>
    </row>
    <row r="55" spans="1:6" ht="40.5" hidden="1">
      <c r="A55" s="295" t="s">
        <v>1042</v>
      </c>
      <c r="B55" s="274" t="s">
        <v>953</v>
      </c>
      <c r="C55" s="274" t="s">
        <v>774</v>
      </c>
      <c r="D55" s="299" t="s">
        <v>376</v>
      </c>
      <c r="E55" s="274"/>
      <c r="F55" s="285">
        <f>F56+F57</f>
        <v>711</v>
      </c>
    </row>
    <row r="56" spans="1:6" ht="67.5" hidden="1">
      <c r="A56" s="274" t="s">
        <v>939</v>
      </c>
      <c r="B56" s="274" t="s">
        <v>953</v>
      </c>
      <c r="C56" s="274" t="s">
        <v>774</v>
      </c>
      <c r="D56" s="299" t="s">
        <v>376</v>
      </c>
      <c r="E56" s="274" t="s">
        <v>163</v>
      </c>
      <c r="F56" s="285">
        <v>711</v>
      </c>
    </row>
    <row r="57" spans="1:6" ht="27" hidden="1">
      <c r="A57" s="274" t="s">
        <v>940</v>
      </c>
      <c r="B57" s="274" t="s">
        <v>953</v>
      </c>
      <c r="C57" s="274" t="s">
        <v>774</v>
      </c>
      <c r="D57" s="300" t="s">
        <v>178</v>
      </c>
      <c r="E57" s="274" t="s">
        <v>763</v>
      </c>
      <c r="F57" s="285"/>
    </row>
    <row r="58" spans="1:6" ht="15" hidden="1">
      <c r="A58" s="296" t="s">
        <v>700</v>
      </c>
      <c r="B58" s="274" t="s">
        <v>953</v>
      </c>
      <c r="C58" s="286" t="s">
        <v>774</v>
      </c>
      <c r="D58" s="286" t="s">
        <v>189</v>
      </c>
      <c r="E58" s="286"/>
      <c r="F58" s="285">
        <f>F59</f>
        <v>0</v>
      </c>
    </row>
    <row r="59" spans="1:6" ht="68.25" hidden="1">
      <c r="A59" s="302" t="s">
        <v>187</v>
      </c>
      <c r="B59" s="274" t="s">
        <v>953</v>
      </c>
      <c r="C59" s="286" t="s">
        <v>774</v>
      </c>
      <c r="D59" s="286" t="s">
        <v>469</v>
      </c>
      <c r="E59" s="286"/>
      <c r="F59" s="285">
        <f>F60</f>
        <v>0</v>
      </c>
    </row>
    <row r="60" spans="1:6" ht="27" hidden="1">
      <c r="A60" s="274" t="s">
        <v>880</v>
      </c>
      <c r="B60" s="274" t="s">
        <v>953</v>
      </c>
      <c r="C60" s="274" t="s">
        <v>774</v>
      </c>
      <c r="D60" s="274" t="s">
        <v>188</v>
      </c>
      <c r="E60" s="274"/>
      <c r="F60" s="285">
        <f>F61</f>
        <v>0</v>
      </c>
    </row>
    <row r="61" spans="1:6" ht="27" hidden="1">
      <c r="A61" s="279" t="s">
        <v>575</v>
      </c>
      <c r="B61" s="274" t="s">
        <v>953</v>
      </c>
      <c r="C61" s="274" t="s">
        <v>774</v>
      </c>
      <c r="D61" s="274" t="s">
        <v>188</v>
      </c>
      <c r="E61" s="274" t="s">
        <v>763</v>
      </c>
      <c r="F61" s="285"/>
    </row>
    <row r="62" spans="1:6" ht="41.25" hidden="1">
      <c r="A62" s="292" t="s">
        <v>205</v>
      </c>
      <c r="B62" s="391" t="s">
        <v>953</v>
      </c>
      <c r="C62" s="391" t="s">
        <v>774</v>
      </c>
      <c r="D62" s="304" t="s">
        <v>206</v>
      </c>
      <c r="E62" s="296"/>
      <c r="F62" s="392">
        <f>F63+F69</f>
        <v>691.781</v>
      </c>
    </row>
    <row r="63" spans="1:6" ht="27.75" hidden="1">
      <c r="A63" s="303" t="s">
        <v>1000</v>
      </c>
      <c r="B63" s="304" t="s">
        <v>953</v>
      </c>
      <c r="C63" s="304" t="s">
        <v>774</v>
      </c>
      <c r="D63" s="304" t="s">
        <v>207</v>
      </c>
      <c r="E63" s="286"/>
      <c r="F63" s="280">
        <f>F64</f>
        <v>320</v>
      </c>
    </row>
    <row r="64" spans="1:6" ht="27.75" hidden="1">
      <c r="A64" s="305" t="s">
        <v>534</v>
      </c>
      <c r="B64" s="300" t="s">
        <v>953</v>
      </c>
      <c r="C64" s="300" t="s">
        <v>774</v>
      </c>
      <c r="D64" s="300" t="s">
        <v>209</v>
      </c>
      <c r="E64" s="274"/>
      <c r="F64" s="275">
        <f>F65</f>
        <v>320</v>
      </c>
    </row>
    <row r="65" spans="1:6" ht="28.5" hidden="1" thickBot="1">
      <c r="A65" s="306" t="s">
        <v>576</v>
      </c>
      <c r="B65" s="300" t="s">
        <v>953</v>
      </c>
      <c r="C65" s="300" t="s">
        <v>774</v>
      </c>
      <c r="D65" s="300" t="s">
        <v>210</v>
      </c>
      <c r="E65" s="274"/>
      <c r="F65" s="275">
        <f>F66</f>
        <v>320</v>
      </c>
    </row>
    <row r="66" spans="1:6" ht="67.5" hidden="1">
      <c r="A66" s="284" t="s">
        <v>284</v>
      </c>
      <c r="B66" s="300" t="s">
        <v>953</v>
      </c>
      <c r="C66" s="300" t="s">
        <v>774</v>
      </c>
      <c r="D66" s="300" t="s">
        <v>210</v>
      </c>
      <c r="E66" s="274" t="s">
        <v>163</v>
      </c>
      <c r="F66" s="275">
        <v>320</v>
      </c>
    </row>
    <row r="67" spans="1:6" ht="67.5" hidden="1">
      <c r="A67" s="274" t="s">
        <v>939</v>
      </c>
      <c r="B67" s="300" t="s">
        <v>953</v>
      </c>
      <c r="C67" s="300" t="s">
        <v>774</v>
      </c>
      <c r="D67" s="300" t="s">
        <v>210</v>
      </c>
      <c r="E67" s="274" t="s">
        <v>763</v>
      </c>
      <c r="F67" s="275"/>
    </row>
    <row r="68" spans="1:6" ht="27.75" hidden="1">
      <c r="A68" s="274" t="s">
        <v>940</v>
      </c>
      <c r="B68" s="274" t="s">
        <v>953</v>
      </c>
      <c r="C68" s="274" t="s">
        <v>774</v>
      </c>
      <c r="D68" s="300" t="s">
        <v>210</v>
      </c>
      <c r="E68" s="274"/>
      <c r="F68" s="275"/>
    </row>
    <row r="69" spans="1:6" ht="41.25" hidden="1">
      <c r="A69" s="292" t="s">
        <v>211</v>
      </c>
      <c r="B69" s="286" t="s">
        <v>953</v>
      </c>
      <c r="C69" s="286" t="s">
        <v>774</v>
      </c>
      <c r="D69" s="304" t="s">
        <v>212</v>
      </c>
      <c r="E69" s="286"/>
      <c r="F69" s="280">
        <f>F70+F74</f>
        <v>371.781</v>
      </c>
    </row>
    <row r="70" spans="1:6" ht="27.75" hidden="1">
      <c r="A70" s="305" t="s">
        <v>208</v>
      </c>
      <c r="B70" s="274" t="s">
        <v>953</v>
      </c>
      <c r="C70" s="274" t="s">
        <v>774</v>
      </c>
      <c r="D70" s="300" t="s">
        <v>214</v>
      </c>
      <c r="E70" s="274"/>
      <c r="F70" s="275">
        <f>F71</f>
        <v>261.781</v>
      </c>
    </row>
    <row r="71" spans="1:6" ht="27.75" hidden="1">
      <c r="A71" s="307" t="s">
        <v>943</v>
      </c>
      <c r="B71" s="274" t="s">
        <v>953</v>
      </c>
      <c r="C71" s="274" t="s">
        <v>774</v>
      </c>
      <c r="D71" s="307" t="s">
        <v>215</v>
      </c>
      <c r="E71" s="274"/>
      <c r="F71" s="275">
        <f>F72+F73</f>
        <v>261.781</v>
      </c>
    </row>
    <row r="72" spans="1:6" ht="67.5" hidden="1">
      <c r="A72" s="274" t="s">
        <v>939</v>
      </c>
      <c r="B72" s="274" t="s">
        <v>953</v>
      </c>
      <c r="C72" s="274" t="s">
        <v>774</v>
      </c>
      <c r="D72" s="307" t="s">
        <v>215</v>
      </c>
      <c r="E72" s="274" t="s">
        <v>163</v>
      </c>
      <c r="F72" s="285">
        <v>198</v>
      </c>
    </row>
    <row r="73" spans="1:6" ht="27" hidden="1">
      <c r="A73" s="279" t="s">
        <v>575</v>
      </c>
      <c r="B73" s="274" t="s">
        <v>953</v>
      </c>
      <c r="C73" s="274" t="s">
        <v>774</v>
      </c>
      <c r="D73" s="307" t="s">
        <v>215</v>
      </c>
      <c r="E73" s="274" t="s">
        <v>763</v>
      </c>
      <c r="F73" s="285">
        <v>63.781</v>
      </c>
    </row>
    <row r="74" spans="1:6" ht="27.75" hidden="1">
      <c r="A74" s="305" t="s">
        <v>213</v>
      </c>
      <c r="B74" s="274"/>
      <c r="C74" s="274"/>
      <c r="D74" s="307" t="s">
        <v>535</v>
      </c>
      <c r="E74" s="274"/>
      <c r="F74" s="285">
        <f>F75</f>
        <v>110</v>
      </c>
    </row>
    <row r="75" spans="1:6" ht="27.75" hidden="1">
      <c r="A75" s="274" t="s">
        <v>381</v>
      </c>
      <c r="B75" s="274" t="s">
        <v>953</v>
      </c>
      <c r="C75" s="274" t="s">
        <v>774</v>
      </c>
      <c r="D75" s="307" t="s">
        <v>536</v>
      </c>
      <c r="E75" s="274"/>
      <c r="F75" s="285">
        <f>F76</f>
        <v>110</v>
      </c>
    </row>
    <row r="76" spans="1:6" ht="27.75" hidden="1">
      <c r="A76" s="279" t="s">
        <v>575</v>
      </c>
      <c r="B76" s="274" t="s">
        <v>953</v>
      </c>
      <c r="C76" s="274" t="s">
        <v>774</v>
      </c>
      <c r="D76" s="307" t="s">
        <v>536</v>
      </c>
      <c r="E76" s="274" t="s">
        <v>763</v>
      </c>
      <c r="F76" s="285">
        <v>110</v>
      </c>
    </row>
    <row r="77" spans="1:6" ht="40.5" hidden="1">
      <c r="A77" s="296" t="s">
        <v>582</v>
      </c>
      <c r="B77" s="286" t="s">
        <v>953</v>
      </c>
      <c r="C77" s="286" t="s">
        <v>774</v>
      </c>
      <c r="D77" s="282" t="s">
        <v>994</v>
      </c>
      <c r="E77" s="286"/>
      <c r="F77" s="288">
        <f>F78+F83</f>
        <v>340.2</v>
      </c>
    </row>
    <row r="78" spans="1:6" ht="27.75" hidden="1">
      <c r="A78" s="303" t="s">
        <v>1000</v>
      </c>
      <c r="B78" s="286" t="s">
        <v>953</v>
      </c>
      <c r="C78" s="286" t="s">
        <v>774</v>
      </c>
      <c r="D78" s="282" t="s">
        <v>1001</v>
      </c>
      <c r="E78" s="286"/>
      <c r="F78" s="288">
        <f>F79</f>
        <v>237</v>
      </c>
    </row>
    <row r="79" spans="1:6" ht="41.25" hidden="1">
      <c r="A79" s="309" t="s">
        <v>698</v>
      </c>
      <c r="B79" s="274" t="s">
        <v>953</v>
      </c>
      <c r="C79" s="274" t="s">
        <v>774</v>
      </c>
      <c r="D79" s="307" t="s">
        <v>1002</v>
      </c>
      <c r="E79" s="274"/>
      <c r="F79" s="285">
        <f>F81</f>
        <v>237</v>
      </c>
    </row>
    <row r="80" spans="1:6" ht="40.5" hidden="1">
      <c r="A80" s="274" t="s">
        <v>884</v>
      </c>
      <c r="B80" s="274" t="s">
        <v>953</v>
      </c>
      <c r="C80" s="274" t="s">
        <v>774</v>
      </c>
      <c r="D80" s="310" t="s">
        <v>1003</v>
      </c>
      <c r="E80" s="274"/>
      <c r="F80" s="285">
        <f>F81</f>
        <v>237</v>
      </c>
    </row>
    <row r="81" spans="1:6" ht="67.5" hidden="1">
      <c r="A81" s="274" t="s">
        <v>939</v>
      </c>
      <c r="B81" s="274" t="s">
        <v>953</v>
      </c>
      <c r="C81" s="274" t="s">
        <v>774</v>
      </c>
      <c r="D81" s="310" t="s">
        <v>1003</v>
      </c>
      <c r="E81" s="274" t="s">
        <v>163</v>
      </c>
      <c r="F81" s="285">
        <v>237</v>
      </c>
    </row>
    <row r="82" spans="1:6" ht="67.5" hidden="1">
      <c r="A82" s="274" t="s">
        <v>939</v>
      </c>
      <c r="B82" s="274" t="s">
        <v>953</v>
      </c>
      <c r="C82" s="274" t="s">
        <v>774</v>
      </c>
      <c r="D82" s="310" t="s">
        <v>1003</v>
      </c>
      <c r="E82" s="274"/>
      <c r="F82" s="285"/>
    </row>
    <row r="83" spans="1:6" ht="27.75" hidden="1">
      <c r="A83" s="303" t="s">
        <v>995</v>
      </c>
      <c r="B83" s="286" t="s">
        <v>953</v>
      </c>
      <c r="C83" s="286" t="s">
        <v>774</v>
      </c>
      <c r="D83" s="282" t="s">
        <v>996</v>
      </c>
      <c r="E83" s="286"/>
      <c r="F83" s="288">
        <f>F84</f>
        <v>103.2</v>
      </c>
    </row>
    <row r="84" spans="1:6" ht="68.25" hidden="1">
      <c r="A84" s="311" t="s">
        <v>997</v>
      </c>
      <c r="B84" s="274" t="s">
        <v>953</v>
      </c>
      <c r="C84" s="274" t="s">
        <v>774</v>
      </c>
      <c r="D84" s="307" t="s">
        <v>998</v>
      </c>
      <c r="E84" s="274"/>
      <c r="F84" s="285">
        <f>F85</f>
        <v>103.2</v>
      </c>
    </row>
    <row r="85" spans="1:6" ht="27.75" hidden="1">
      <c r="A85" s="274" t="s">
        <v>383</v>
      </c>
      <c r="B85" s="274" t="s">
        <v>953</v>
      </c>
      <c r="C85" s="274" t="s">
        <v>774</v>
      </c>
      <c r="D85" s="307" t="s">
        <v>999</v>
      </c>
      <c r="E85" s="274"/>
      <c r="F85" s="285">
        <f>F86</f>
        <v>103.2</v>
      </c>
    </row>
    <row r="86" spans="1:6" ht="27.75" hidden="1">
      <c r="A86" s="279" t="s">
        <v>575</v>
      </c>
      <c r="B86" s="274" t="s">
        <v>953</v>
      </c>
      <c r="C86" s="274" t="s">
        <v>774</v>
      </c>
      <c r="D86" s="307" t="s">
        <v>999</v>
      </c>
      <c r="E86" s="274" t="s">
        <v>763</v>
      </c>
      <c r="F86" s="285">
        <v>103.2</v>
      </c>
    </row>
    <row r="87" spans="1:6" ht="27.75" hidden="1">
      <c r="A87" s="303" t="s">
        <v>610</v>
      </c>
      <c r="B87" s="286" t="s">
        <v>953</v>
      </c>
      <c r="C87" s="286" t="s">
        <v>774</v>
      </c>
      <c r="D87" s="286" t="s">
        <v>539</v>
      </c>
      <c r="E87" s="286"/>
      <c r="F87" s="280">
        <f>F88</f>
        <v>237</v>
      </c>
    </row>
    <row r="88" spans="1:6" ht="27.75" hidden="1">
      <c r="A88" s="303" t="s">
        <v>686</v>
      </c>
      <c r="B88" s="286" t="s">
        <v>953</v>
      </c>
      <c r="C88" s="286" t="s">
        <v>774</v>
      </c>
      <c r="D88" s="286" t="s">
        <v>541</v>
      </c>
      <c r="E88" s="286"/>
      <c r="F88" s="280">
        <f>F89</f>
        <v>237</v>
      </c>
    </row>
    <row r="89" spans="1:6" ht="27.75" hidden="1">
      <c r="A89" s="312" t="s">
        <v>683</v>
      </c>
      <c r="B89" s="274" t="s">
        <v>953</v>
      </c>
      <c r="C89" s="274" t="s">
        <v>774</v>
      </c>
      <c r="D89" s="274" t="s">
        <v>540</v>
      </c>
      <c r="E89" s="274"/>
      <c r="F89" s="275">
        <f>F90</f>
        <v>237</v>
      </c>
    </row>
    <row r="90" spans="1:6" ht="27.75" hidden="1">
      <c r="A90" s="307" t="s">
        <v>942</v>
      </c>
      <c r="B90" s="274" t="s">
        <v>190</v>
      </c>
      <c r="C90" s="274" t="s">
        <v>774</v>
      </c>
      <c r="D90" s="274" t="s">
        <v>542</v>
      </c>
      <c r="E90" s="274"/>
      <c r="F90" s="275">
        <f>F91</f>
        <v>237</v>
      </c>
    </row>
    <row r="91" spans="1:6" ht="67.5" hidden="1">
      <c r="A91" s="313" t="s">
        <v>939</v>
      </c>
      <c r="B91" s="313" t="s">
        <v>953</v>
      </c>
      <c r="C91" s="313" t="s">
        <v>774</v>
      </c>
      <c r="D91" s="313" t="s">
        <v>542</v>
      </c>
      <c r="E91" s="313" t="s">
        <v>163</v>
      </c>
      <c r="F91" s="314">
        <v>237</v>
      </c>
    </row>
    <row r="92" spans="1:6" ht="81" hidden="1">
      <c r="A92" s="393" t="s">
        <v>1015</v>
      </c>
      <c r="B92" s="393" t="s">
        <v>953</v>
      </c>
      <c r="C92" s="393" t="s">
        <v>774</v>
      </c>
      <c r="D92" s="393" t="s">
        <v>1018</v>
      </c>
      <c r="E92" s="394"/>
      <c r="F92" s="395">
        <f>F94</f>
        <v>670</v>
      </c>
    </row>
    <row r="93" spans="1:6" ht="40.5" hidden="1">
      <c r="A93" s="396" t="s">
        <v>1014</v>
      </c>
      <c r="B93" s="396"/>
      <c r="C93" s="396"/>
      <c r="D93" s="396"/>
      <c r="E93" s="324"/>
      <c r="F93" s="397"/>
    </row>
    <row r="94" spans="1:6" ht="41.25" hidden="1">
      <c r="A94" s="317" t="s">
        <v>701</v>
      </c>
      <c r="B94" s="324" t="s">
        <v>953</v>
      </c>
      <c r="C94" s="324" t="s">
        <v>774</v>
      </c>
      <c r="D94" s="324" t="s">
        <v>1019</v>
      </c>
      <c r="E94" s="324"/>
      <c r="F94" s="325">
        <f>F95</f>
        <v>670</v>
      </c>
    </row>
    <row r="95" spans="1:6" ht="41.25" hidden="1">
      <c r="A95" s="319" t="s">
        <v>1017</v>
      </c>
      <c r="B95" s="286" t="s">
        <v>953</v>
      </c>
      <c r="C95" s="286" t="s">
        <v>774</v>
      </c>
      <c r="D95" s="286" t="s">
        <v>1019</v>
      </c>
      <c r="E95" s="286"/>
      <c r="F95" s="280">
        <f>F96</f>
        <v>670</v>
      </c>
    </row>
    <row r="96" spans="1:6" ht="27.75" hidden="1">
      <c r="A96" s="307" t="s">
        <v>283</v>
      </c>
      <c r="B96" s="274" t="s">
        <v>953</v>
      </c>
      <c r="C96" s="274" t="s">
        <v>774</v>
      </c>
      <c r="D96" s="274" t="s">
        <v>1020</v>
      </c>
      <c r="E96" s="274"/>
      <c r="F96" s="275">
        <f>F97</f>
        <v>670</v>
      </c>
    </row>
    <row r="97" spans="1:6" ht="27" hidden="1">
      <c r="A97" s="279" t="s">
        <v>575</v>
      </c>
      <c r="B97" s="274" t="s">
        <v>953</v>
      </c>
      <c r="C97" s="274" t="s">
        <v>774</v>
      </c>
      <c r="D97" s="274" t="s">
        <v>1020</v>
      </c>
      <c r="E97" s="274" t="s">
        <v>763</v>
      </c>
      <c r="F97" s="285">
        <v>670</v>
      </c>
    </row>
    <row r="98" spans="1:6" ht="41.25" hidden="1">
      <c r="A98" s="277" t="s">
        <v>876</v>
      </c>
      <c r="B98" s="274" t="s">
        <v>953</v>
      </c>
      <c r="C98" s="274" t="s">
        <v>774</v>
      </c>
      <c r="D98" s="274" t="s">
        <v>1099</v>
      </c>
      <c r="E98" s="274"/>
      <c r="F98" s="285">
        <f>F99</f>
        <v>0</v>
      </c>
    </row>
    <row r="99" spans="1:6" ht="67.5" hidden="1">
      <c r="A99" s="320" t="s">
        <v>1057</v>
      </c>
      <c r="B99" s="274" t="s">
        <v>953</v>
      </c>
      <c r="C99" s="274" t="s">
        <v>774</v>
      </c>
      <c r="D99" s="274" t="s">
        <v>320</v>
      </c>
      <c r="E99" s="274"/>
      <c r="F99" s="285">
        <f>F100</f>
        <v>0</v>
      </c>
    </row>
    <row r="100" spans="1:6" ht="27" hidden="1">
      <c r="A100" s="274" t="s">
        <v>877</v>
      </c>
      <c r="B100" s="274" t="s">
        <v>953</v>
      </c>
      <c r="C100" s="274" t="s">
        <v>774</v>
      </c>
      <c r="D100" s="274" t="s">
        <v>1058</v>
      </c>
      <c r="E100" s="274"/>
      <c r="F100" s="321">
        <f>F101</f>
        <v>0</v>
      </c>
    </row>
    <row r="101" spans="1:6" ht="27" hidden="1">
      <c r="A101" s="279" t="s">
        <v>575</v>
      </c>
      <c r="B101" s="274" t="s">
        <v>953</v>
      </c>
      <c r="C101" s="274" t="s">
        <v>774</v>
      </c>
      <c r="D101" s="274" t="s">
        <v>1058</v>
      </c>
      <c r="E101" s="274" t="s">
        <v>763</v>
      </c>
      <c r="F101" s="321"/>
    </row>
    <row r="102" spans="1:6" ht="40.5">
      <c r="A102" s="274" t="s">
        <v>958</v>
      </c>
      <c r="B102" s="274" t="s">
        <v>953</v>
      </c>
      <c r="C102" s="274" t="s">
        <v>775</v>
      </c>
      <c r="D102" s="274"/>
      <c r="E102" s="274"/>
      <c r="F102" s="419">
        <v>2741</v>
      </c>
    </row>
    <row r="103" spans="1:6" ht="15" hidden="1">
      <c r="A103" s="277" t="s">
        <v>528</v>
      </c>
      <c r="B103" s="274" t="s">
        <v>953</v>
      </c>
      <c r="C103" s="274" t="s">
        <v>775</v>
      </c>
      <c r="D103" s="274" t="s">
        <v>671</v>
      </c>
      <c r="E103" s="274"/>
      <c r="F103" s="321">
        <f>F104</f>
        <v>2341</v>
      </c>
    </row>
    <row r="104" spans="1:6" ht="27.75" hidden="1">
      <c r="A104" s="277" t="s">
        <v>529</v>
      </c>
      <c r="B104" s="286" t="s">
        <v>953</v>
      </c>
      <c r="C104" s="286" t="s">
        <v>775</v>
      </c>
      <c r="D104" s="286" t="s">
        <v>359</v>
      </c>
      <c r="E104" s="274"/>
      <c r="F104" s="321">
        <f>F105</f>
        <v>2341</v>
      </c>
    </row>
    <row r="105" spans="1:6" ht="27" hidden="1">
      <c r="A105" s="274" t="s">
        <v>879</v>
      </c>
      <c r="B105" s="274" t="s">
        <v>953</v>
      </c>
      <c r="C105" s="274" t="s">
        <v>775</v>
      </c>
      <c r="D105" s="274" t="s">
        <v>360</v>
      </c>
      <c r="E105" s="274"/>
      <c r="F105" s="275">
        <f>F106+F107+F108</f>
        <v>2341</v>
      </c>
    </row>
    <row r="106" spans="1:6" ht="67.5" hidden="1">
      <c r="A106" s="274" t="s">
        <v>939</v>
      </c>
      <c r="B106" s="274" t="s">
        <v>953</v>
      </c>
      <c r="C106" s="274" t="s">
        <v>775</v>
      </c>
      <c r="D106" s="274" t="s">
        <v>360</v>
      </c>
      <c r="E106" s="274" t="s">
        <v>163</v>
      </c>
      <c r="F106" s="275">
        <v>2290</v>
      </c>
    </row>
    <row r="107" spans="1:6" ht="27" hidden="1">
      <c r="A107" s="279" t="s">
        <v>575</v>
      </c>
      <c r="B107" s="274" t="s">
        <v>953</v>
      </c>
      <c r="C107" s="274" t="s">
        <v>775</v>
      </c>
      <c r="D107" s="274" t="s">
        <v>360</v>
      </c>
      <c r="E107" s="274" t="s">
        <v>763</v>
      </c>
      <c r="F107" s="275">
        <v>50</v>
      </c>
    </row>
    <row r="108" spans="1:6" ht="27" hidden="1">
      <c r="A108" s="313" t="s">
        <v>161</v>
      </c>
      <c r="B108" s="313" t="s">
        <v>953</v>
      </c>
      <c r="C108" s="313" t="s">
        <v>775</v>
      </c>
      <c r="D108" s="313" t="s">
        <v>360</v>
      </c>
      <c r="E108" s="313" t="s">
        <v>162</v>
      </c>
      <c r="F108" s="322">
        <v>1</v>
      </c>
    </row>
    <row r="109" spans="1:6" ht="81" hidden="1">
      <c r="A109" s="393" t="s">
        <v>1015</v>
      </c>
      <c r="B109" s="393" t="s">
        <v>953</v>
      </c>
      <c r="C109" s="393" t="s">
        <v>775</v>
      </c>
      <c r="D109" s="393" t="s">
        <v>1018</v>
      </c>
      <c r="E109" s="393"/>
      <c r="F109" s="398">
        <f>F111</f>
        <v>170</v>
      </c>
    </row>
    <row r="110" spans="1:6" ht="40.5" hidden="1">
      <c r="A110" s="396" t="s">
        <v>1014</v>
      </c>
      <c r="B110" s="396"/>
      <c r="C110" s="396"/>
      <c r="D110" s="396"/>
      <c r="E110" s="396"/>
      <c r="F110" s="325"/>
    </row>
    <row r="111" spans="1:6" ht="41.25" hidden="1">
      <c r="A111" s="317" t="s">
        <v>701</v>
      </c>
      <c r="B111" s="324" t="s">
        <v>953</v>
      </c>
      <c r="C111" s="324" t="s">
        <v>775</v>
      </c>
      <c r="D111" s="324" t="s">
        <v>703</v>
      </c>
      <c r="E111" s="324"/>
      <c r="F111" s="325">
        <f>F113</f>
        <v>170</v>
      </c>
    </row>
    <row r="112" spans="1:6" ht="41.25" hidden="1">
      <c r="A112" s="319" t="s">
        <v>1017</v>
      </c>
      <c r="B112" s="274" t="s">
        <v>953</v>
      </c>
      <c r="C112" s="274" t="s">
        <v>775</v>
      </c>
      <c r="D112" s="274" t="s">
        <v>1019</v>
      </c>
      <c r="E112" s="274"/>
      <c r="F112" s="275">
        <f>F113</f>
        <v>170</v>
      </c>
    </row>
    <row r="113" spans="1:6" ht="27.75" hidden="1">
      <c r="A113" s="307" t="s">
        <v>283</v>
      </c>
      <c r="B113" s="274" t="s">
        <v>953</v>
      </c>
      <c r="C113" s="274" t="s">
        <v>775</v>
      </c>
      <c r="D113" s="274" t="s">
        <v>832</v>
      </c>
      <c r="E113" s="274"/>
      <c r="F113" s="275">
        <f>F114</f>
        <v>170</v>
      </c>
    </row>
    <row r="114" spans="1:6" ht="27" hidden="1">
      <c r="A114" s="279" t="s">
        <v>575</v>
      </c>
      <c r="B114" s="274" t="s">
        <v>953</v>
      </c>
      <c r="C114" s="274" t="s">
        <v>775</v>
      </c>
      <c r="D114" s="274" t="s">
        <v>832</v>
      </c>
      <c r="E114" s="274" t="s">
        <v>763</v>
      </c>
      <c r="F114" s="285">
        <v>170</v>
      </c>
    </row>
    <row r="115" spans="1:6" ht="15">
      <c r="A115" s="274" t="s">
        <v>145</v>
      </c>
      <c r="B115" s="274" t="s">
        <v>953</v>
      </c>
      <c r="C115" s="274" t="s">
        <v>158</v>
      </c>
      <c r="D115" s="274"/>
      <c r="E115" s="274"/>
      <c r="F115" s="275">
        <f>F116</f>
        <v>350</v>
      </c>
    </row>
    <row r="116" spans="1:6" ht="15" hidden="1">
      <c r="A116" s="277" t="s">
        <v>418</v>
      </c>
      <c r="B116" s="274" t="s">
        <v>953</v>
      </c>
      <c r="C116" s="274">
        <v>11</v>
      </c>
      <c r="D116" s="274" t="s">
        <v>726</v>
      </c>
      <c r="E116" s="274"/>
      <c r="F116" s="275">
        <f>F118</f>
        <v>350</v>
      </c>
    </row>
    <row r="117" spans="1:6" ht="15" hidden="1">
      <c r="A117" s="307" t="s">
        <v>145</v>
      </c>
      <c r="B117" s="274" t="s">
        <v>953</v>
      </c>
      <c r="C117" s="274" t="s">
        <v>158</v>
      </c>
      <c r="D117" s="274" t="s">
        <v>725</v>
      </c>
      <c r="E117" s="274"/>
      <c r="F117" s="275">
        <f>F118</f>
        <v>350</v>
      </c>
    </row>
    <row r="118" spans="1:6" ht="27" hidden="1">
      <c r="A118" s="277" t="s">
        <v>191</v>
      </c>
      <c r="B118" s="274" t="s">
        <v>953</v>
      </c>
      <c r="C118" s="274">
        <v>11</v>
      </c>
      <c r="D118" s="274" t="s">
        <v>723</v>
      </c>
      <c r="E118" s="274"/>
      <c r="F118" s="275">
        <f>F119</f>
        <v>350</v>
      </c>
    </row>
    <row r="119" spans="1:6" ht="27" hidden="1">
      <c r="A119" s="274" t="s">
        <v>161</v>
      </c>
      <c r="B119" s="274" t="s">
        <v>953</v>
      </c>
      <c r="C119" s="274" t="s">
        <v>158</v>
      </c>
      <c r="D119" s="274" t="s">
        <v>723</v>
      </c>
      <c r="E119" s="274"/>
      <c r="F119" s="275">
        <f>F120</f>
        <v>350</v>
      </c>
    </row>
    <row r="120" spans="1:6" ht="27" hidden="1">
      <c r="A120" s="274" t="s">
        <v>161</v>
      </c>
      <c r="B120" s="274" t="s">
        <v>953</v>
      </c>
      <c r="C120" s="274" t="s">
        <v>158</v>
      </c>
      <c r="D120" s="274" t="s">
        <v>723</v>
      </c>
      <c r="E120" s="274" t="s">
        <v>162</v>
      </c>
      <c r="F120" s="275">
        <v>350</v>
      </c>
    </row>
    <row r="121" spans="1:6" ht="15">
      <c r="A121" s="274" t="s">
        <v>146</v>
      </c>
      <c r="B121" s="274" t="s">
        <v>953</v>
      </c>
      <c r="C121" s="274">
        <v>13</v>
      </c>
      <c r="D121" s="274"/>
      <c r="E121" s="274"/>
      <c r="F121" s="418">
        <v>13969.084</v>
      </c>
    </row>
    <row r="122" spans="1:6" ht="27.75" hidden="1">
      <c r="A122" s="272" t="s">
        <v>150</v>
      </c>
      <c r="B122" s="271" t="s">
        <v>953</v>
      </c>
      <c r="C122" s="271" t="s">
        <v>776</v>
      </c>
      <c r="D122" s="271" t="s">
        <v>729</v>
      </c>
      <c r="E122" s="271"/>
      <c r="F122" s="270">
        <f>F123</f>
        <v>5287.977</v>
      </c>
    </row>
    <row r="123" spans="1:6" ht="27.75" hidden="1">
      <c r="A123" s="307" t="s">
        <v>892</v>
      </c>
      <c r="B123" s="274" t="s">
        <v>953</v>
      </c>
      <c r="C123" s="274" t="s">
        <v>776</v>
      </c>
      <c r="D123" s="274" t="s">
        <v>986</v>
      </c>
      <c r="E123" s="274"/>
      <c r="F123" s="275">
        <f>F124</f>
        <v>5287.977</v>
      </c>
    </row>
    <row r="124" spans="1:6" ht="27" hidden="1">
      <c r="A124" s="274" t="s">
        <v>192</v>
      </c>
      <c r="B124" s="274" t="s">
        <v>190</v>
      </c>
      <c r="C124" s="274" t="s">
        <v>776</v>
      </c>
      <c r="D124" s="274" t="s">
        <v>987</v>
      </c>
      <c r="E124" s="274"/>
      <c r="F124" s="275">
        <f>F125+F126+F128+F127</f>
        <v>5287.977</v>
      </c>
    </row>
    <row r="125" spans="1:6" ht="27" hidden="1">
      <c r="A125" s="279" t="s">
        <v>575</v>
      </c>
      <c r="B125" s="274" t="s">
        <v>953</v>
      </c>
      <c r="C125" s="274" t="s">
        <v>776</v>
      </c>
      <c r="D125" s="274" t="s">
        <v>987</v>
      </c>
      <c r="E125" s="274" t="s">
        <v>763</v>
      </c>
      <c r="F125" s="285">
        <v>195</v>
      </c>
    </row>
    <row r="126" spans="1:6" ht="27" hidden="1">
      <c r="A126" s="274" t="s">
        <v>298</v>
      </c>
      <c r="B126" s="274" t="s">
        <v>953</v>
      </c>
      <c r="C126" s="274" t="s">
        <v>776</v>
      </c>
      <c r="D126" s="274" t="s">
        <v>987</v>
      </c>
      <c r="E126" s="274" t="s">
        <v>160</v>
      </c>
      <c r="F126" s="285">
        <v>150</v>
      </c>
    </row>
    <row r="127" spans="1:6" ht="40.5" hidden="1">
      <c r="A127" s="274" t="s">
        <v>218</v>
      </c>
      <c r="B127" s="274" t="s">
        <v>953</v>
      </c>
      <c r="C127" s="274" t="s">
        <v>776</v>
      </c>
      <c r="D127" s="274" t="s">
        <v>987</v>
      </c>
      <c r="E127" s="274" t="s">
        <v>757</v>
      </c>
      <c r="F127" s="285"/>
    </row>
    <row r="128" spans="1:6" ht="27" hidden="1">
      <c r="A128" s="274" t="s">
        <v>161</v>
      </c>
      <c r="B128" s="274" t="s">
        <v>953</v>
      </c>
      <c r="C128" s="274" t="s">
        <v>776</v>
      </c>
      <c r="D128" s="274" t="s">
        <v>987</v>
      </c>
      <c r="E128" s="274" t="s">
        <v>162</v>
      </c>
      <c r="F128" s="285">
        <v>4942.977</v>
      </c>
    </row>
    <row r="129" spans="1:6" ht="27.75" hidden="1">
      <c r="A129" s="272" t="s">
        <v>882</v>
      </c>
      <c r="B129" s="271" t="s">
        <v>953</v>
      </c>
      <c r="C129" s="271" t="s">
        <v>776</v>
      </c>
      <c r="D129" s="271" t="s">
        <v>991</v>
      </c>
      <c r="E129" s="273"/>
      <c r="F129" s="270">
        <f>F130</f>
        <v>7765.789</v>
      </c>
    </row>
    <row r="130" spans="1:6" ht="27.75" hidden="1">
      <c r="A130" s="272" t="s">
        <v>173</v>
      </c>
      <c r="B130" s="271" t="s">
        <v>953</v>
      </c>
      <c r="C130" s="271" t="s">
        <v>776</v>
      </c>
      <c r="D130" s="271" t="s">
        <v>992</v>
      </c>
      <c r="E130" s="274"/>
      <c r="F130" s="270">
        <f>F133+F137+F141</f>
        <v>7765.789</v>
      </c>
    </row>
    <row r="131" spans="1:6" ht="81.75" hidden="1">
      <c r="A131" s="326" t="s">
        <v>525</v>
      </c>
      <c r="B131" s="274" t="s">
        <v>953</v>
      </c>
      <c r="C131" s="274" t="s">
        <v>776</v>
      </c>
      <c r="D131" s="274" t="s">
        <v>523</v>
      </c>
      <c r="E131" s="274"/>
      <c r="F131" s="275">
        <f>F132</f>
        <v>0</v>
      </c>
    </row>
    <row r="132" spans="1:6" ht="27" hidden="1">
      <c r="A132" s="279" t="s">
        <v>575</v>
      </c>
      <c r="B132" s="274" t="s">
        <v>953</v>
      </c>
      <c r="C132" s="274" t="s">
        <v>776</v>
      </c>
      <c r="D132" s="274" t="s">
        <v>523</v>
      </c>
      <c r="E132" s="274" t="s">
        <v>763</v>
      </c>
      <c r="F132" s="275"/>
    </row>
    <row r="133" spans="1:6" ht="81.75" hidden="1">
      <c r="A133" s="326" t="s">
        <v>727</v>
      </c>
      <c r="B133" s="274" t="s">
        <v>953</v>
      </c>
      <c r="C133" s="274" t="s">
        <v>776</v>
      </c>
      <c r="D133" s="274" t="s">
        <v>728</v>
      </c>
      <c r="E133" s="274"/>
      <c r="F133" s="275">
        <f>F134+F135+F136</f>
        <v>796.789</v>
      </c>
    </row>
    <row r="134" spans="1:6" ht="67.5" hidden="1">
      <c r="A134" s="274" t="s">
        <v>939</v>
      </c>
      <c r="B134" s="274" t="s">
        <v>953</v>
      </c>
      <c r="C134" s="274" t="s">
        <v>776</v>
      </c>
      <c r="D134" s="274" t="s">
        <v>728</v>
      </c>
      <c r="E134" s="274" t="s">
        <v>163</v>
      </c>
      <c r="F134" s="285">
        <v>796.789</v>
      </c>
    </row>
    <row r="135" spans="1:6" ht="27" hidden="1">
      <c r="A135" s="274" t="s">
        <v>940</v>
      </c>
      <c r="B135" s="274" t="s">
        <v>953</v>
      </c>
      <c r="C135" s="274" t="s">
        <v>776</v>
      </c>
      <c r="D135" s="274" t="s">
        <v>180</v>
      </c>
      <c r="E135" s="274" t="s">
        <v>763</v>
      </c>
      <c r="F135" s="285"/>
    </row>
    <row r="136" spans="1:6" ht="27" hidden="1">
      <c r="A136" s="274" t="s">
        <v>940</v>
      </c>
      <c r="B136" s="274" t="s">
        <v>953</v>
      </c>
      <c r="C136" s="274" t="s">
        <v>776</v>
      </c>
      <c r="D136" s="274" t="s">
        <v>728</v>
      </c>
      <c r="E136" s="274" t="s">
        <v>763</v>
      </c>
      <c r="F136" s="327"/>
    </row>
    <row r="137" spans="1:6" ht="28.5" hidden="1">
      <c r="A137" s="273" t="s">
        <v>880</v>
      </c>
      <c r="B137" s="273" t="s">
        <v>953</v>
      </c>
      <c r="C137" s="273" t="s">
        <v>776</v>
      </c>
      <c r="D137" s="273" t="s">
        <v>721</v>
      </c>
      <c r="E137" s="273"/>
      <c r="F137" s="276">
        <f>F138+F139+F140</f>
        <v>6769</v>
      </c>
    </row>
    <row r="138" spans="1:6" ht="67.5" hidden="1">
      <c r="A138" s="274" t="s">
        <v>939</v>
      </c>
      <c r="B138" s="274" t="s">
        <v>953</v>
      </c>
      <c r="C138" s="274" t="s">
        <v>776</v>
      </c>
      <c r="D138" s="274" t="s">
        <v>721</v>
      </c>
      <c r="E138" s="274" t="s">
        <v>163</v>
      </c>
      <c r="F138" s="275">
        <v>3495</v>
      </c>
    </row>
    <row r="139" spans="1:6" ht="27" hidden="1">
      <c r="A139" s="279" t="s">
        <v>575</v>
      </c>
      <c r="B139" s="274" t="s">
        <v>953</v>
      </c>
      <c r="C139" s="274" t="s">
        <v>776</v>
      </c>
      <c r="D139" s="274" t="s">
        <v>721</v>
      </c>
      <c r="E139" s="274" t="s">
        <v>763</v>
      </c>
      <c r="F139" s="275">
        <v>3157</v>
      </c>
    </row>
    <row r="140" spans="1:6" ht="27" hidden="1">
      <c r="A140" s="274" t="s">
        <v>161</v>
      </c>
      <c r="B140" s="274" t="s">
        <v>953</v>
      </c>
      <c r="C140" s="274" t="s">
        <v>776</v>
      </c>
      <c r="D140" s="274" t="s">
        <v>721</v>
      </c>
      <c r="E140" s="274" t="s">
        <v>162</v>
      </c>
      <c r="F140" s="275">
        <v>117</v>
      </c>
    </row>
    <row r="141" spans="1:6" ht="28.5" hidden="1">
      <c r="A141" s="328" t="s">
        <v>385</v>
      </c>
      <c r="B141" s="273" t="s">
        <v>953</v>
      </c>
      <c r="C141" s="273" t="s">
        <v>776</v>
      </c>
      <c r="D141" s="273" t="s">
        <v>722</v>
      </c>
      <c r="E141" s="273"/>
      <c r="F141" s="276">
        <f>F142</f>
        <v>200</v>
      </c>
    </row>
    <row r="142" spans="1:6" ht="27" hidden="1">
      <c r="A142" s="279" t="s">
        <v>575</v>
      </c>
      <c r="B142" s="274" t="s">
        <v>953</v>
      </c>
      <c r="C142" s="274" t="s">
        <v>776</v>
      </c>
      <c r="D142" s="274" t="s">
        <v>722</v>
      </c>
      <c r="E142" s="274" t="s">
        <v>763</v>
      </c>
      <c r="F142" s="275">
        <v>200</v>
      </c>
    </row>
    <row r="143" spans="1:6" ht="15" hidden="1">
      <c r="A143" s="303" t="s">
        <v>418</v>
      </c>
      <c r="B143" s="286" t="s">
        <v>953</v>
      </c>
      <c r="C143" s="286" t="s">
        <v>776</v>
      </c>
      <c r="D143" s="286" t="s">
        <v>419</v>
      </c>
      <c r="E143" s="286"/>
      <c r="F143" s="280">
        <f>F144</f>
        <v>0</v>
      </c>
    </row>
    <row r="144" spans="1:6" ht="15" hidden="1">
      <c r="A144" s="307" t="s">
        <v>145</v>
      </c>
      <c r="B144" s="274" t="s">
        <v>953</v>
      </c>
      <c r="C144" s="274" t="s">
        <v>776</v>
      </c>
      <c r="D144" s="274" t="s">
        <v>420</v>
      </c>
      <c r="E144" s="274"/>
      <c r="F144" s="275">
        <f>F146+F145</f>
        <v>0</v>
      </c>
    </row>
    <row r="145" spans="1:6" ht="15" hidden="1">
      <c r="A145" s="274" t="s">
        <v>298</v>
      </c>
      <c r="B145" s="274" t="s">
        <v>953</v>
      </c>
      <c r="C145" s="274" t="s">
        <v>776</v>
      </c>
      <c r="D145" s="274" t="s">
        <v>579</v>
      </c>
      <c r="E145" s="274" t="s">
        <v>160</v>
      </c>
      <c r="F145" s="275"/>
    </row>
    <row r="146" spans="1:6" ht="15" hidden="1">
      <c r="A146" s="277" t="s">
        <v>191</v>
      </c>
      <c r="B146" s="274" t="s">
        <v>953</v>
      </c>
      <c r="C146" s="274" t="s">
        <v>776</v>
      </c>
      <c r="D146" s="274" t="s">
        <v>421</v>
      </c>
      <c r="E146" s="274"/>
      <c r="F146" s="275">
        <f>F148+F147</f>
        <v>0</v>
      </c>
    </row>
    <row r="147" spans="1:6" ht="27" hidden="1">
      <c r="A147" s="274" t="s">
        <v>940</v>
      </c>
      <c r="B147" s="274" t="s">
        <v>953</v>
      </c>
      <c r="C147" s="274" t="s">
        <v>776</v>
      </c>
      <c r="D147" s="274" t="s">
        <v>421</v>
      </c>
      <c r="E147" s="274" t="s">
        <v>763</v>
      </c>
      <c r="F147" s="275"/>
    </row>
    <row r="148" spans="1:6" ht="15" hidden="1">
      <c r="A148" s="274" t="s">
        <v>298</v>
      </c>
      <c r="B148" s="274" t="s">
        <v>953</v>
      </c>
      <c r="C148" s="274" t="s">
        <v>776</v>
      </c>
      <c r="D148" s="274" t="s">
        <v>421</v>
      </c>
      <c r="E148" s="274" t="s">
        <v>160</v>
      </c>
      <c r="F148" s="275"/>
    </row>
    <row r="149" spans="1:6" ht="15" hidden="1">
      <c r="A149" s="271" t="s">
        <v>778</v>
      </c>
      <c r="B149" s="271" t="s">
        <v>953</v>
      </c>
      <c r="C149" s="271" t="s">
        <v>776</v>
      </c>
      <c r="D149" s="274"/>
      <c r="E149" s="274"/>
      <c r="F149" s="270">
        <f>F150+F158+F163+F189+F198</f>
        <v>280.2</v>
      </c>
    </row>
    <row r="150" spans="1:6" ht="42.75" hidden="1">
      <c r="A150" s="290" t="s">
        <v>766</v>
      </c>
      <c r="B150" s="273" t="s">
        <v>953</v>
      </c>
      <c r="C150" s="273" t="s">
        <v>776</v>
      </c>
      <c r="D150" s="273" t="s">
        <v>356</v>
      </c>
      <c r="E150" s="273"/>
      <c r="F150" s="276">
        <f>F151+F155</f>
        <v>88.4</v>
      </c>
    </row>
    <row r="151" spans="1:6" ht="27.75" hidden="1">
      <c r="A151" s="292" t="s">
        <v>1000</v>
      </c>
      <c r="B151" s="286" t="s">
        <v>953</v>
      </c>
      <c r="C151" s="286" t="s">
        <v>776</v>
      </c>
      <c r="D151" s="286" t="s">
        <v>197</v>
      </c>
      <c r="E151" s="286"/>
      <c r="F151" s="280">
        <f>F153</f>
        <v>88.4</v>
      </c>
    </row>
    <row r="152" spans="1:6" ht="27.75" hidden="1">
      <c r="A152" s="329" t="s">
        <v>1022</v>
      </c>
      <c r="B152" s="274" t="s">
        <v>953</v>
      </c>
      <c r="C152" s="274" t="s">
        <v>776</v>
      </c>
      <c r="D152" s="274" t="s">
        <v>1023</v>
      </c>
      <c r="E152" s="274"/>
      <c r="F152" s="275">
        <f>F153</f>
        <v>88.4</v>
      </c>
    </row>
    <row r="153" spans="1:6" ht="41.25" hidden="1">
      <c r="A153" s="294" t="s">
        <v>941</v>
      </c>
      <c r="B153" s="271" t="s">
        <v>953</v>
      </c>
      <c r="C153" s="271" t="s">
        <v>776</v>
      </c>
      <c r="D153" s="274" t="s">
        <v>196</v>
      </c>
      <c r="E153" s="274"/>
      <c r="F153" s="275">
        <f>F154</f>
        <v>88.4</v>
      </c>
    </row>
    <row r="154" spans="1:6" ht="15" hidden="1">
      <c r="A154" s="274" t="s">
        <v>161</v>
      </c>
      <c r="B154" s="271" t="s">
        <v>953</v>
      </c>
      <c r="C154" s="271" t="s">
        <v>776</v>
      </c>
      <c r="D154" s="274" t="s">
        <v>196</v>
      </c>
      <c r="E154" s="274" t="s">
        <v>162</v>
      </c>
      <c r="F154" s="285">
        <v>88.4</v>
      </c>
    </row>
    <row r="155" spans="1:6" ht="54.75" hidden="1">
      <c r="A155" s="330" t="s">
        <v>1067</v>
      </c>
      <c r="B155" s="274" t="s">
        <v>953</v>
      </c>
      <c r="C155" s="274" t="s">
        <v>776</v>
      </c>
      <c r="D155" s="274" t="s">
        <v>177</v>
      </c>
      <c r="E155" s="274"/>
      <c r="F155" s="275">
        <f>F156</f>
        <v>0</v>
      </c>
    </row>
    <row r="156" spans="1:6" ht="27" hidden="1">
      <c r="A156" s="274" t="s">
        <v>877</v>
      </c>
      <c r="B156" s="274" t="s">
        <v>190</v>
      </c>
      <c r="C156" s="274" t="s">
        <v>776</v>
      </c>
      <c r="D156" s="274" t="s">
        <v>390</v>
      </c>
      <c r="E156" s="274"/>
      <c r="F156" s="275">
        <f>F157</f>
        <v>0</v>
      </c>
    </row>
    <row r="157" spans="1:6" ht="27" hidden="1">
      <c r="A157" s="274" t="s">
        <v>940</v>
      </c>
      <c r="B157" s="274" t="s">
        <v>953</v>
      </c>
      <c r="C157" s="274" t="s">
        <v>776</v>
      </c>
      <c r="D157" s="274" t="s">
        <v>390</v>
      </c>
      <c r="E157" s="274" t="s">
        <v>763</v>
      </c>
      <c r="F157" s="285"/>
    </row>
    <row r="158" spans="1:6" ht="57" hidden="1">
      <c r="A158" s="301" t="s">
        <v>857</v>
      </c>
      <c r="B158" s="271" t="s">
        <v>953</v>
      </c>
      <c r="C158" s="271" t="s">
        <v>776</v>
      </c>
      <c r="D158" s="273" t="s">
        <v>920</v>
      </c>
      <c r="E158" s="271"/>
      <c r="F158" s="270">
        <f>F159</f>
        <v>124.8</v>
      </c>
    </row>
    <row r="159" spans="1:6" ht="27.75" hidden="1">
      <c r="A159" s="331" t="s">
        <v>833</v>
      </c>
      <c r="B159" s="274" t="s">
        <v>953</v>
      </c>
      <c r="C159" s="274" t="s">
        <v>776</v>
      </c>
      <c r="D159" s="274" t="s">
        <v>916</v>
      </c>
      <c r="E159" s="274"/>
      <c r="F159" s="275">
        <f>F161</f>
        <v>124.8</v>
      </c>
    </row>
    <row r="160" spans="1:6" ht="41.25" hidden="1">
      <c r="A160" s="332" t="s">
        <v>917</v>
      </c>
      <c r="B160" s="274" t="s">
        <v>953</v>
      </c>
      <c r="C160" s="274" t="s">
        <v>776</v>
      </c>
      <c r="D160" s="274" t="s">
        <v>918</v>
      </c>
      <c r="E160" s="274"/>
      <c r="F160" s="275">
        <f>F161</f>
        <v>124.8</v>
      </c>
    </row>
    <row r="161" spans="1:6" ht="27" hidden="1">
      <c r="A161" s="274" t="s">
        <v>490</v>
      </c>
      <c r="B161" s="274" t="s">
        <v>953</v>
      </c>
      <c r="C161" s="274" t="s">
        <v>776</v>
      </c>
      <c r="D161" s="274" t="s">
        <v>919</v>
      </c>
      <c r="E161" s="274"/>
      <c r="F161" s="275">
        <f>F162</f>
        <v>124.8</v>
      </c>
    </row>
    <row r="162" spans="1:6" ht="27.75" hidden="1">
      <c r="A162" s="333" t="s">
        <v>575</v>
      </c>
      <c r="B162" s="274" t="s">
        <v>953</v>
      </c>
      <c r="C162" s="274" t="s">
        <v>776</v>
      </c>
      <c r="D162" s="274" t="s">
        <v>919</v>
      </c>
      <c r="E162" s="274" t="s">
        <v>763</v>
      </c>
      <c r="F162" s="285">
        <v>124.8</v>
      </c>
    </row>
    <row r="163" spans="1:6" ht="54.75" hidden="1">
      <c r="A163" s="272" t="s">
        <v>696</v>
      </c>
      <c r="B163" s="273" t="s">
        <v>953</v>
      </c>
      <c r="C163" s="273" t="s">
        <v>776</v>
      </c>
      <c r="D163" s="273" t="s">
        <v>199</v>
      </c>
      <c r="E163" s="273"/>
      <c r="F163" s="276">
        <f>F164</f>
        <v>20</v>
      </c>
    </row>
    <row r="164" spans="1:6" ht="27.75" hidden="1">
      <c r="A164" s="277" t="s">
        <v>200</v>
      </c>
      <c r="B164" s="274" t="s">
        <v>953</v>
      </c>
      <c r="C164" s="274" t="s">
        <v>776</v>
      </c>
      <c r="D164" s="274" t="s">
        <v>201</v>
      </c>
      <c r="E164" s="274"/>
      <c r="F164" s="275">
        <f>F165</f>
        <v>20</v>
      </c>
    </row>
    <row r="165" spans="1:6" ht="54.75" hidden="1">
      <c r="A165" s="334" t="s">
        <v>202</v>
      </c>
      <c r="B165" s="274" t="s">
        <v>953</v>
      </c>
      <c r="C165" s="274" t="s">
        <v>776</v>
      </c>
      <c r="D165" s="274" t="s">
        <v>203</v>
      </c>
      <c r="E165" s="274"/>
      <c r="F165" s="275">
        <f>F166</f>
        <v>20</v>
      </c>
    </row>
    <row r="166" spans="1:6" ht="27.75" hidden="1">
      <c r="A166" s="277" t="s">
        <v>380</v>
      </c>
      <c r="B166" s="274" t="s">
        <v>953</v>
      </c>
      <c r="C166" s="274" t="s">
        <v>776</v>
      </c>
      <c r="D166" s="274" t="s">
        <v>204</v>
      </c>
      <c r="E166" s="274"/>
      <c r="F166" s="275">
        <f>F167</f>
        <v>20</v>
      </c>
    </row>
    <row r="167" spans="1:6" ht="27.75" hidden="1">
      <c r="A167" s="333" t="s">
        <v>575</v>
      </c>
      <c r="B167" s="274" t="s">
        <v>953</v>
      </c>
      <c r="C167" s="274" t="s">
        <v>776</v>
      </c>
      <c r="D167" s="274" t="s">
        <v>204</v>
      </c>
      <c r="E167" s="274" t="s">
        <v>763</v>
      </c>
      <c r="F167" s="321">
        <v>20</v>
      </c>
    </row>
    <row r="168" spans="1:6" ht="71.25" hidden="1">
      <c r="A168" s="278" t="s">
        <v>324</v>
      </c>
      <c r="B168" s="273" t="s">
        <v>953</v>
      </c>
      <c r="C168" s="273" t="s">
        <v>776</v>
      </c>
      <c r="D168" s="273" t="s">
        <v>219</v>
      </c>
      <c r="E168" s="273"/>
      <c r="F168" s="335">
        <f>F169</f>
        <v>0</v>
      </c>
    </row>
    <row r="169" spans="1:6" ht="67.5" hidden="1">
      <c r="A169" s="274" t="s">
        <v>1065</v>
      </c>
      <c r="B169" s="274" t="s">
        <v>953</v>
      </c>
      <c r="C169" s="274" t="s">
        <v>776</v>
      </c>
      <c r="D169" s="274" t="s">
        <v>455</v>
      </c>
      <c r="E169" s="274"/>
      <c r="F169" s="321">
        <f>F170</f>
        <v>0</v>
      </c>
    </row>
    <row r="170" spans="1:6" ht="27.75" hidden="1">
      <c r="A170" s="277" t="s">
        <v>325</v>
      </c>
      <c r="B170" s="274" t="s">
        <v>953</v>
      </c>
      <c r="C170" s="274" t="s">
        <v>776</v>
      </c>
      <c r="D170" s="274" t="s">
        <v>326</v>
      </c>
      <c r="E170" s="274"/>
      <c r="F170" s="321">
        <f>F171</f>
        <v>0</v>
      </c>
    </row>
    <row r="171" spans="1:6" ht="27" hidden="1">
      <c r="A171" s="279" t="s">
        <v>575</v>
      </c>
      <c r="B171" s="274" t="s">
        <v>953</v>
      </c>
      <c r="C171" s="274" t="s">
        <v>776</v>
      </c>
      <c r="D171" s="274" t="s">
        <v>326</v>
      </c>
      <c r="E171" s="274" t="s">
        <v>763</v>
      </c>
      <c r="F171" s="321"/>
    </row>
    <row r="172" spans="1:6" ht="40.5" hidden="1">
      <c r="A172" s="336" t="s">
        <v>388</v>
      </c>
      <c r="B172" s="273" t="s">
        <v>953</v>
      </c>
      <c r="C172" s="273" t="s">
        <v>776</v>
      </c>
      <c r="D172" s="273" t="s">
        <v>265</v>
      </c>
      <c r="E172" s="273"/>
      <c r="F172" s="276">
        <f>F173</f>
        <v>0</v>
      </c>
    </row>
    <row r="173" spans="1:6" ht="68.25" hidden="1">
      <c r="A173" s="330" t="s">
        <v>474</v>
      </c>
      <c r="B173" s="274" t="s">
        <v>953</v>
      </c>
      <c r="C173" s="274" t="s">
        <v>776</v>
      </c>
      <c r="D173" s="274" t="s">
        <v>468</v>
      </c>
      <c r="E173" s="274"/>
      <c r="F173" s="275">
        <f>F174</f>
        <v>0</v>
      </c>
    </row>
    <row r="174" spans="1:6" ht="40.5" hidden="1">
      <c r="A174" s="274" t="s">
        <v>881</v>
      </c>
      <c r="B174" s="274" t="s">
        <v>953</v>
      </c>
      <c r="C174" s="274" t="s">
        <v>776</v>
      </c>
      <c r="D174" s="274" t="s">
        <v>389</v>
      </c>
      <c r="E174" s="274"/>
      <c r="F174" s="275">
        <f>F175</f>
        <v>0</v>
      </c>
    </row>
    <row r="175" spans="1:6" ht="27" hidden="1">
      <c r="A175" s="274" t="s">
        <v>940</v>
      </c>
      <c r="B175" s="274" t="s">
        <v>953</v>
      </c>
      <c r="C175" s="274" t="s">
        <v>776</v>
      </c>
      <c r="D175" s="274" t="s">
        <v>389</v>
      </c>
      <c r="E175" s="274" t="s">
        <v>763</v>
      </c>
      <c r="F175" s="285">
        <v>0</v>
      </c>
    </row>
    <row r="176" spans="1:6" ht="15" hidden="1">
      <c r="A176" s="301"/>
      <c r="B176" s="273"/>
      <c r="C176" s="273"/>
      <c r="D176" s="273"/>
      <c r="E176" s="273"/>
      <c r="F176" s="276">
        <f>F177</f>
        <v>0</v>
      </c>
    </row>
    <row r="177" spans="1:6" ht="15" hidden="1">
      <c r="A177" s="286"/>
      <c r="B177" s="286"/>
      <c r="C177" s="286"/>
      <c r="D177" s="286"/>
      <c r="E177" s="286"/>
      <c r="F177" s="280">
        <f>F178</f>
        <v>0</v>
      </c>
    </row>
    <row r="178" spans="1:6" ht="15" hidden="1">
      <c r="A178" s="274"/>
      <c r="B178" s="274"/>
      <c r="C178" s="274"/>
      <c r="D178" s="274"/>
      <c r="E178" s="274"/>
      <c r="F178" s="275">
        <f>F179</f>
        <v>0</v>
      </c>
    </row>
    <row r="179" spans="1:6" ht="15" hidden="1">
      <c r="A179" s="274"/>
      <c r="B179" s="274"/>
      <c r="C179" s="274"/>
      <c r="D179" s="274"/>
      <c r="E179" s="274"/>
      <c r="F179" s="285"/>
    </row>
    <row r="180" spans="1:6" ht="15" hidden="1">
      <c r="A180" s="336"/>
      <c r="B180" s="273"/>
      <c r="C180" s="273"/>
      <c r="D180" s="273"/>
      <c r="E180" s="273"/>
      <c r="F180" s="276">
        <f>F181</f>
        <v>0</v>
      </c>
    </row>
    <row r="181" spans="1:6" ht="15" hidden="1">
      <c r="A181" s="330"/>
      <c r="B181" s="274"/>
      <c r="C181" s="274"/>
      <c r="D181" s="274"/>
      <c r="E181" s="274"/>
      <c r="F181" s="275">
        <f>F182</f>
        <v>0</v>
      </c>
    </row>
    <row r="182" spans="1:6" ht="15" hidden="1">
      <c r="A182" s="274"/>
      <c r="B182" s="274"/>
      <c r="C182" s="274"/>
      <c r="D182" s="274"/>
      <c r="E182" s="274"/>
      <c r="F182" s="275">
        <f>F183</f>
        <v>0</v>
      </c>
    </row>
    <row r="183" spans="1:6" ht="15" hidden="1">
      <c r="A183" s="274"/>
      <c r="B183" s="274"/>
      <c r="C183" s="274"/>
      <c r="D183" s="274"/>
      <c r="E183" s="274"/>
      <c r="F183" s="285"/>
    </row>
    <row r="184" spans="1:6" ht="40.5" hidden="1">
      <c r="A184" s="336" t="s">
        <v>582</v>
      </c>
      <c r="B184" s="271" t="s">
        <v>953</v>
      </c>
      <c r="C184" s="271" t="s">
        <v>776</v>
      </c>
      <c r="D184" s="273" t="s">
        <v>994</v>
      </c>
      <c r="E184" s="273"/>
      <c r="F184" s="289">
        <f>F185</f>
        <v>0</v>
      </c>
    </row>
    <row r="185" spans="1:6" ht="27.75" hidden="1">
      <c r="A185" s="277" t="s">
        <v>745</v>
      </c>
      <c r="B185" s="274" t="s">
        <v>953</v>
      </c>
      <c r="C185" s="274" t="s">
        <v>776</v>
      </c>
      <c r="D185" s="274" t="s">
        <v>996</v>
      </c>
      <c r="E185" s="274"/>
      <c r="F185" s="285">
        <f>F186</f>
        <v>0</v>
      </c>
    </row>
    <row r="186" spans="1:6" ht="68.25" hidden="1">
      <c r="A186" s="293" t="s">
        <v>997</v>
      </c>
      <c r="B186" s="274" t="s">
        <v>953</v>
      </c>
      <c r="C186" s="274" t="s">
        <v>776</v>
      </c>
      <c r="D186" s="274" t="s">
        <v>998</v>
      </c>
      <c r="E186" s="274"/>
      <c r="F186" s="285">
        <f>F187</f>
        <v>0</v>
      </c>
    </row>
    <row r="187" spans="1:6" ht="27" hidden="1">
      <c r="A187" s="274" t="s">
        <v>383</v>
      </c>
      <c r="B187" s="274" t="s">
        <v>953</v>
      </c>
      <c r="C187" s="274" t="s">
        <v>776</v>
      </c>
      <c r="D187" s="274" t="s">
        <v>999</v>
      </c>
      <c r="E187" s="274"/>
      <c r="F187" s="285">
        <f>F188</f>
        <v>0</v>
      </c>
    </row>
    <row r="188" spans="1:6" ht="27.75" hidden="1">
      <c r="A188" s="333" t="s">
        <v>575</v>
      </c>
      <c r="B188" s="274" t="s">
        <v>953</v>
      </c>
      <c r="C188" s="274" t="s">
        <v>776</v>
      </c>
      <c r="D188" s="274" t="s">
        <v>999</v>
      </c>
      <c r="E188" s="274" t="s">
        <v>763</v>
      </c>
      <c r="F188" s="285"/>
    </row>
    <row r="189" spans="1:6" ht="27.75" hidden="1">
      <c r="A189" s="272" t="s">
        <v>439</v>
      </c>
      <c r="B189" s="273" t="s">
        <v>953</v>
      </c>
      <c r="C189" s="273" t="s">
        <v>776</v>
      </c>
      <c r="D189" s="271" t="s">
        <v>539</v>
      </c>
      <c r="E189" s="273"/>
      <c r="F189" s="291">
        <f>F191</f>
        <v>26</v>
      </c>
    </row>
    <row r="190" spans="1:6" ht="27.75" hidden="1">
      <c r="A190" s="277" t="s">
        <v>686</v>
      </c>
      <c r="B190" s="273" t="s">
        <v>953</v>
      </c>
      <c r="C190" s="273" t="s">
        <v>776</v>
      </c>
      <c r="D190" s="274" t="s">
        <v>543</v>
      </c>
      <c r="E190" s="273"/>
      <c r="F190" s="291">
        <f>F191</f>
        <v>26</v>
      </c>
    </row>
    <row r="191" spans="1:6" ht="27.75" hidden="1">
      <c r="A191" s="309" t="s">
        <v>687</v>
      </c>
      <c r="B191" s="274" t="s">
        <v>953</v>
      </c>
      <c r="C191" s="274" t="s">
        <v>776</v>
      </c>
      <c r="D191" s="274" t="s">
        <v>544</v>
      </c>
      <c r="E191" s="274"/>
      <c r="F191" s="285">
        <f>F192</f>
        <v>26</v>
      </c>
    </row>
    <row r="192" spans="1:6" ht="27" hidden="1">
      <c r="A192" s="274" t="s">
        <v>384</v>
      </c>
      <c r="B192" s="274" t="s">
        <v>953</v>
      </c>
      <c r="C192" s="274" t="s">
        <v>776</v>
      </c>
      <c r="D192" s="274" t="s">
        <v>545</v>
      </c>
      <c r="E192" s="274"/>
      <c r="F192" s="285">
        <f>F193</f>
        <v>26</v>
      </c>
    </row>
    <row r="193" spans="1:6" ht="27.75" hidden="1">
      <c r="A193" s="333" t="s">
        <v>575</v>
      </c>
      <c r="B193" s="274" t="s">
        <v>953</v>
      </c>
      <c r="C193" s="274" t="s">
        <v>776</v>
      </c>
      <c r="D193" s="274" t="s">
        <v>545</v>
      </c>
      <c r="E193" s="274" t="s">
        <v>763</v>
      </c>
      <c r="F193" s="285">
        <v>26</v>
      </c>
    </row>
    <row r="194" spans="1:6" ht="54" hidden="1">
      <c r="A194" s="336" t="s">
        <v>583</v>
      </c>
      <c r="B194" s="273" t="s">
        <v>953</v>
      </c>
      <c r="C194" s="273" t="s">
        <v>776</v>
      </c>
      <c r="D194" s="273" t="s">
        <v>475</v>
      </c>
      <c r="E194" s="273"/>
      <c r="F194" s="276">
        <f>F195</f>
        <v>0</v>
      </c>
    </row>
    <row r="195" spans="1:6" ht="68.25" hidden="1">
      <c r="A195" s="330" t="s">
        <v>476</v>
      </c>
      <c r="B195" s="274" t="s">
        <v>953</v>
      </c>
      <c r="C195" s="274" t="s">
        <v>776</v>
      </c>
      <c r="D195" s="274" t="s">
        <v>467</v>
      </c>
      <c r="E195" s="274"/>
      <c r="F195" s="275">
        <f>F196</f>
        <v>0</v>
      </c>
    </row>
    <row r="196" spans="1:6" ht="15" hidden="1">
      <c r="A196" s="274" t="s">
        <v>875</v>
      </c>
      <c r="B196" s="274" t="s">
        <v>953</v>
      </c>
      <c r="C196" s="274" t="s">
        <v>776</v>
      </c>
      <c r="D196" s="274" t="s">
        <v>387</v>
      </c>
      <c r="E196" s="274"/>
      <c r="F196" s="275">
        <f>F197</f>
        <v>0</v>
      </c>
    </row>
    <row r="197" spans="1:6" ht="27" hidden="1">
      <c r="A197" s="313" t="s">
        <v>940</v>
      </c>
      <c r="B197" s="313" t="s">
        <v>953</v>
      </c>
      <c r="C197" s="313" t="s">
        <v>776</v>
      </c>
      <c r="D197" s="313" t="s">
        <v>387</v>
      </c>
      <c r="E197" s="313" t="s">
        <v>763</v>
      </c>
      <c r="F197" s="337"/>
    </row>
    <row r="198" spans="1:6" ht="99.75" hidden="1">
      <c r="A198" s="315" t="s">
        <v>1015</v>
      </c>
      <c r="B198" s="315" t="s">
        <v>953</v>
      </c>
      <c r="C198" s="315" t="s">
        <v>776</v>
      </c>
      <c r="D198" s="315" t="s">
        <v>1018</v>
      </c>
      <c r="E198" s="315"/>
      <c r="F198" s="323">
        <f>F200</f>
        <v>21</v>
      </c>
    </row>
    <row r="199" spans="1:6" ht="42.75" hidden="1">
      <c r="A199" s="316" t="s">
        <v>1014</v>
      </c>
      <c r="B199" s="316"/>
      <c r="C199" s="316"/>
      <c r="D199" s="316"/>
      <c r="E199" s="316"/>
      <c r="F199" s="318"/>
    </row>
    <row r="200" spans="1:6" ht="41.25" hidden="1">
      <c r="A200" s="317" t="s">
        <v>701</v>
      </c>
      <c r="B200" s="324" t="s">
        <v>953</v>
      </c>
      <c r="C200" s="324" t="s">
        <v>776</v>
      </c>
      <c r="D200" s="324" t="s">
        <v>1021</v>
      </c>
      <c r="E200" s="324"/>
      <c r="F200" s="325">
        <f>F201</f>
        <v>21</v>
      </c>
    </row>
    <row r="201" spans="1:6" ht="41.25" hidden="1">
      <c r="A201" s="319" t="s">
        <v>1017</v>
      </c>
      <c r="B201" s="274" t="s">
        <v>953</v>
      </c>
      <c r="C201" s="274" t="s">
        <v>776</v>
      </c>
      <c r="D201" s="274" t="s">
        <v>1021</v>
      </c>
      <c r="E201" s="274"/>
      <c r="F201" s="275">
        <f>F202</f>
        <v>21</v>
      </c>
    </row>
    <row r="202" spans="1:6" ht="27.75" hidden="1">
      <c r="A202" s="307" t="s">
        <v>283</v>
      </c>
      <c r="B202" s="274" t="s">
        <v>953</v>
      </c>
      <c r="C202" s="274" t="s">
        <v>776</v>
      </c>
      <c r="D202" s="274" t="s">
        <v>1020</v>
      </c>
      <c r="E202" s="274"/>
      <c r="F202" s="275">
        <f>F203</f>
        <v>21</v>
      </c>
    </row>
    <row r="203" spans="1:6" ht="27" hidden="1">
      <c r="A203" s="279" t="s">
        <v>575</v>
      </c>
      <c r="B203" s="274" t="s">
        <v>953</v>
      </c>
      <c r="C203" s="274" t="s">
        <v>776</v>
      </c>
      <c r="D203" s="274" t="s">
        <v>1020</v>
      </c>
      <c r="E203" s="274" t="s">
        <v>763</v>
      </c>
      <c r="F203" s="321">
        <v>21</v>
      </c>
    </row>
    <row r="204" spans="1:6" ht="41.25" hidden="1">
      <c r="A204" s="272" t="s">
        <v>936</v>
      </c>
      <c r="B204" s="271" t="s">
        <v>953</v>
      </c>
      <c r="C204" s="271" t="s">
        <v>776</v>
      </c>
      <c r="D204" s="271" t="s">
        <v>417</v>
      </c>
      <c r="E204" s="271"/>
      <c r="F204" s="289">
        <f>F205</f>
        <v>0</v>
      </c>
    </row>
    <row r="205" spans="1:6" ht="54" hidden="1">
      <c r="A205" s="320" t="s">
        <v>416</v>
      </c>
      <c r="B205" s="274" t="s">
        <v>953</v>
      </c>
      <c r="C205" s="274" t="s">
        <v>776</v>
      </c>
      <c r="D205" s="274" t="s">
        <v>937</v>
      </c>
      <c r="E205" s="274"/>
      <c r="F205" s="285">
        <f>F206</f>
        <v>0</v>
      </c>
    </row>
    <row r="206" spans="1:6" ht="27" hidden="1">
      <c r="A206" s="274" t="s">
        <v>938</v>
      </c>
      <c r="B206" s="274" t="s">
        <v>953</v>
      </c>
      <c r="C206" s="274" t="s">
        <v>776</v>
      </c>
      <c r="D206" s="274" t="s">
        <v>391</v>
      </c>
      <c r="E206" s="274"/>
      <c r="F206" s="285">
        <f>F207</f>
        <v>0</v>
      </c>
    </row>
    <row r="207" spans="1:6" ht="15" hidden="1">
      <c r="A207" s="274" t="s">
        <v>298</v>
      </c>
      <c r="B207" s="274" t="s">
        <v>953</v>
      </c>
      <c r="C207" s="274" t="s">
        <v>776</v>
      </c>
      <c r="D207" s="274" t="s">
        <v>391</v>
      </c>
      <c r="E207" s="274" t="s">
        <v>160</v>
      </c>
      <c r="F207" s="285"/>
    </row>
    <row r="208" spans="1:6" ht="41.25" hidden="1">
      <c r="A208" s="272" t="s">
        <v>876</v>
      </c>
      <c r="B208" s="271" t="s">
        <v>953</v>
      </c>
      <c r="C208" s="271" t="s">
        <v>776</v>
      </c>
      <c r="D208" s="271" t="s">
        <v>1099</v>
      </c>
      <c r="E208" s="271"/>
      <c r="F208" s="289">
        <f>F209</f>
        <v>0</v>
      </c>
    </row>
    <row r="209" spans="1:6" ht="67.5" hidden="1">
      <c r="A209" s="320" t="s">
        <v>1057</v>
      </c>
      <c r="B209" s="274" t="s">
        <v>953</v>
      </c>
      <c r="C209" s="274" t="s">
        <v>776</v>
      </c>
      <c r="D209" s="274" t="s">
        <v>320</v>
      </c>
      <c r="E209" s="274"/>
      <c r="F209" s="285">
        <f>F210</f>
        <v>0</v>
      </c>
    </row>
    <row r="210" spans="1:6" ht="27" hidden="1">
      <c r="A210" s="274" t="s">
        <v>877</v>
      </c>
      <c r="B210" s="274" t="s">
        <v>953</v>
      </c>
      <c r="C210" s="274" t="s">
        <v>776</v>
      </c>
      <c r="D210" s="274" t="s">
        <v>1058</v>
      </c>
      <c r="E210" s="274"/>
      <c r="F210" s="285">
        <f>F212+F211</f>
        <v>0</v>
      </c>
    </row>
    <row r="211" spans="1:6" ht="27" hidden="1">
      <c r="A211" s="279" t="s">
        <v>575</v>
      </c>
      <c r="B211" s="274" t="s">
        <v>953</v>
      </c>
      <c r="C211" s="274" t="s">
        <v>776</v>
      </c>
      <c r="D211" s="274" t="s">
        <v>1058</v>
      </c>
      <c r="E211" s="274" t="s">
        <v>763</v>
      </c>
      <c r="F211" s="285"/>
    </row>
    <row r="212" spans="1:6" ht="15" hidden="1">
      <c r="A212" s="274" t="s">
        <v>298</v>
      </c>
      <c r="B212" s="274" t="s">
        <v>953</v>
      </c>
      <c r="C212" s="274" t="s">
        <v>776</v>
      </c>
      <c r="D212" s="274" t="s">
        <v>1058</v>
      </c>
      <c r="E212" s="274" t="s">
        <v>160</v>
      </c>
      <c r="F212" s="285"/>
    </row>
    <row r="213" spans="1:6" ht="54.75" hidden="1">
      <c r="A213" s="338" t="s">
        <v>166</v>
      </c>
      <c r="B213" s="339" t="s">
        <v>953</v>
      </c>
      <c r="C213" s="339" t="s">
        <v>776</v>
      </c>
      <c r="D213" s="339" t="s">
        <v>828</v>
      </c>
      <c r="E213" s="271"/>
      <c r="F213" s="289">
        <f>F214</f>
        <v>0</v>
      </c>
    </row>
    <row r="214" spans="1:6" ht="41.25" hidden="1">
      <c r="A214" s="331" t="s">
        <v>164</v>
      </c>
      <c r="B214" s="340" t="s">
        <v>953</v>
      </c>
      <c r="C214" s="340" t="s">
        <v>776</v>
      </c>
      <c r="D214" s="340" t="s">
        <v>829</v>
      </c>
      <c r="E214" s="274"/>
      <c r="F214" s="285">
        <f>F215</f>
        <v>0</v>
      </c>
    </row>
    <row r="215" spans="1:6" ht="27.75" hidden="1">
      <c r="A215" s="331" t="s">
        <v>167</v>
      </c>
      <c r="B215" s="340" t="s">
        <v>953</v>
      </c>
      <c r="C215" s="340" t="s">
        <v>776</v>
      </c>
      <c r="D215" s="340" t="s">
        <v>165</v>
      </c>
      <c r="E215" s="274"/>
      <c r="F215" s="285">
        <f>F216</f>
        <v>0</v>
      </c>
    </row>
    <row r="216" spans="1:6" ht="15" hidden="1">
      <c r="A216" s="274" t="s">
        <v>298</v>
      </c>
      <c r="B216" s="340" t="s">
        <v>953</v>
      </c>
      <c r="C216" s="340" t="s">
        <v>776</v>
      </c>
      <c r="D216" s="340" t="s">
        <v>165</v>
      </c>
      <c r="E216" s="274" t="s">
        <v>160</v>
      </c>
      <c r="F216" s="285"/>
    </row>
    <row r="217" spans="1:6" ht="27" hidden="1">
      <c r="A217" s="341" t="s">
        <v>275</v>
      </c>
      <c r="B217" s="341" t="s">
        <v>773</v>
      </c>
      <c r="C217" s="341"/>
      <c r="D217" s="341"/>
      <c r="E217" s="274"/>
      <c r="F217" s="289">
        <f aca="true" t="shared" si="0" ref="F217:F222">F218</f>
        <v>0</v>
      </c>
    </row>
    <row r="218" spans="1:6" ht="40.5" hidden="1">
      <c r="A218" s="342" t="s">
        <v>276</v>
      </c>
      <c r="B218" s="342" t="s">
        <v>773</v>
      </c>
      <c r="C218" s="342" t="s">
        <v>779</v>
      </c>
      <c r="D218" s="341"/>
      <c r="E218" s="274"/>
      <c r="F218" s="285">
        <f t="shared" si="0"/>
        <v>0</v>
      </c>
    </row>
    <row r="219" spans="1:6" ht="27.75" hidden="1">
      <c r="A219" s="277" t="s">
        <v>859</v>
      </c>
      <c r="B219" s="342" t="s">
        <v>773</v>
      </c>
      <c r="C219" s="342" t="s">
        <v>779</v>
      </c>
      <c r="D219" s="342" t="s">
        <v>858</v>
      </c>
      <c r="E219" s="274"/>
      <c r="F219" s="285">
        <f t="shared" si="0"/>
        <v>0</v>
      </c>
    </row>
    <row r="220" spans="1:6" ht="27.75" hidden="1">
      <c r="A220" s="277" t="s">
        <v>882</v>
      </c>
      <c r="B220" s="274" t="s">
        <v>773</v>
      </c>
      <c r="C220" s="274" t="s">
        <v>779</v>
      </c>
      <c r="D220" s="274" t="s">
        <v>172</v>
      </c>
      <c r="E220" s="274"/>
      <c r="F220" s="285">
        <f t="shared" si="0"/>
        <v>0</v>
      </c>
    </row>
    <row r="221" spans="1:6" ht="27.75" hidden="1">
      <c r="A221" s="277" t="s">
        <v>173</v>
      </c>
      <c r="B221" s="274" t="s">
        <v>773</v>
      </c>
      <c r="C221" s="274" t="s">
        <v>779</v>
      </c>
      <c r="D221" s="274" t="s">
        <v>174</v>
      </c>
      <c r="E221" s="274"/>
      <c r="F221" s="285">
        <f t="shared" si="0"/>
        <v>0</v>
      </c>
    </row>
    <row r="222" spans="1:6" ht="40.5" hidden="1">
      <c r="A222" s="342" t="s">
        <v>392</v>
      </c>
      <c r="B222" s="340" t="s">
        <v>773</v>
      </c>
      <c r="C222" s="340" t="s">
        <v>779</v>
      </c>
      <c r="D222" s="340" t="s">
        <v>393</v>
      </c>
      <c r="E222" s="274"/>
      <c r="F222" s="285">
        <f t="shared" si="0"/>
        <v>0</v>
      </c>
    </row>
    <row r="223" spans="1:6" ht="27" hidden="1">
      <c r="A223" s="274" t="s">
        <v>940</v>
      </c>
      <c r="B223" s="340" t="s">
        <v>773</v>
      </c>
      <c r="C223" s="340" t="s">
        <v>779</v>
      </c>
      <c r="D223" s="340" t="s">
        <v>393</v>
      </c>
      <c r="E223" s="274" t="s">
        <v>763</v>
      </c>
      <c r="F223" s="285"/>
    </row>
    <row r="224" spans="1:6" ht="27" hidden="1">
      <c r="A224" s="271" t="s">
        <v>275</v>
      </c>
      <c r="B224" s="339" t="s">
        <v>773</v>
      </c>
      <c r="C224" s="340"/>
      <c r="D224" s="340"/>
      <c r="E224" s="274"/>
      <c r="F224" s="285">
        <f>F225</f>
        <v>0</v>
      </c>
    </row>
    <row r="225" spans="1:6" ht="40.5" hidden="1">
      <c r="A225" s="271" t="s">
        <v>276</v>
      </c>
      <c r="B225" s="339" t="s">
        <v>773</v>
      </c>
      <c r="C225" s="339" t="s">
        <v>779</v>
      </c>
      <c r="D225" s="339"/>
      <c r="E225" s="271"/>
      <c r="F225" s="289">
        <f>F226</f>
        <v>0</v>
      </c>
    </row>
    <row r="226" spans="1:6" ht="27.75" hidden="1">
      <c r="A226" s="272" t="s">
        <v>882</v>
      </c>
      <c r="B226" s="340" t="s">
        <v>773</v>
      </c>
      <c r="C226" s="340" t="s">
        <v>779</v>
      </c>
      <c r="D226" s="340" t="s">
        <v>172</v>
      </c>
      <c r="E226" s="274"/>
      <c r="F226" s="285">
        <f>F227</f>
        <v>0</v>
      </c>
    </row>
    <row r="227" spans="1:6" ht="28.5" hidden="1">
      <c r="A227" s="278" t="s">
        <v>173</v>
      </c>
      <c r="B227" s="340" t="s">
        <v>773</v>
      </c>
      <c r="C227" s="340" t="s">
        <v>779</v>
      </c>
      <c r="D227" s="340" t="s">
        <v>174</v>
      </c>
      <c r="E227" s="274"/>
      <c r="F227" s="285">
        <f>F228</f>
        <v>0</v>
      </c>
    </row>
    <row r="228" spans="1:6" ht="27" hidden="1">
      <c r="A228" s="279" t="s">
        <v>575</v>
      </c>
      <c r="B228" s="340" t="s">
        <v>773</v>
      </c>
      <c r="C228" s="340" t="s">
        <v>779</v>
      </c>
      <c r="D228" s="340" t="s">
        <v>393</v>
      </c>
      <c r="E228" s="274" t="s">
        <v>763</v>
      </c>
      <c r="F228" s="285"/>
    </row>
    <row r="229" spans="1:6" ht="15">
      <c r="A229" s="271" t="s">
        <v>608</v>
      </c>
      <c r="B229" s="339" t="s">
        <v>774</v>
      </c>
      <c r="C229" s="340"/>
      <c r="D229" s="340"/>
      <c r="E229" s="274"/>
      <c r="F229" s="289">
        <f>F235+F236+F244</f>
        <v>13839</v>
      </c>
    </row>
    <row r="230" spans="1:6" ht="15" hidden="1">
      <c r="A230" s="273" t="s">
        <v>809</v>
      </c>
      <c r="B230" s="273" t="s">
        <v>774</v>
      </c>
      <c r="C230" s="273" t="s">
        <v>780</v>
      </c>
      <c r="D230" s="343"/>
      <c r="E230" s="343"/>
      <c r="F230" s="270">
        <f>F231</f>
        <v>0</v>
      </c>
    </row>
    <row r="231" spans="1:6" ht="57" hidden="1">
      <c r="A231" s="278" t="s">
        <v>450</v>
      </c>
      <c r="B231" s="273" t="s">
        <v>774</v>
      </c>
      <c r="C231" s="273" t="s">
        <v>780</v>
      </c>
      <c r="D231" s="344" t="s">
        <v>451</v>
      </c>
      <c r="E231" s="344"/>
      <c r="F231" s="270">
        <f>F232</f>
        <v>0</v>
      </c>
    </row>
    <row r="232" spans="1:6" ht="68.25" hidden="1">
      <c r="A232" s="277" t="s">
        <v>453</v>
      </c>
      <c r="B232" s="274" t="s">
        <v>774</v>
      </c>
      <c r="C232" s="274" t="s">
        <v>780</v>
      </c>
      <c r="D232" s="345" t="s">
        <v>454</v>
      </c>
      <c r="E232" s="345"/>
      <c r="F232" s="275">
        <f>F233</f>
        <v>0</v>
      </c>
    </row>
    <row r="233" spans="1:6" ht="15" hidden="1">
      <c r="A233" s="277" t="s">
        <v>193</v>
      </c>
      <c r="B233" s="274" t="s">
        <v>774</v>
      </c>
      <c r="C233" s="274" t="s">
        <v>780</v>
      </c>
      <c r="D233" s="345" t="s">
        <v>394</v>
      </c>
      <c r="E233" s="345"/>
      <c r="F233" s="275">
        <f>F234</f>
        <v>0</v>
      </c>
    </row>
    <row r="234" spans="1:6" ht="15" hidden="1">
      <c r="A234" s="346" t="s">
        <v>161</v>
      </c>
      <c r="B234" s="274" t="s">
        <v>774</v>
      </c>
      <c r="C234" s="274" t="s">
        <v>780</v>
      </c>
      <c r="D234" s="345" t="s">
        <v>394</v>
      </c>
      <c r="E234" s="345" t="s">
        <v>162</v>
      </c>
      <c r="F234" s="285"/>
    </row>
    <row r="235" spans="1:6" ht="15">
      <c r="A235" s="346" t="s">
        <v>809</v>
      </c>
      <c r="B235" s="274" t="s">
        <v>774</v>
      </c>
      <c r="C235" s="274" t="s">
        <v>780</v>
      </c>
      <c r="D235" s="345"/>
      <c r="E235" s="345"/>
      <c r="F235" s="423">
        <v>200</v>
      </c>
    </row>
    <row r="236" spans="1:6" ht="15">
      <c r="A236" s="277" t="s">
        <v>267</v>
      </c>
      <c r="B236" s="274" t="s">
        <v>774</v>
      </c>
      <c r="C236" s="274" t="s">
        <v>779</v>
      </c>
      <c r="D236" s="345"/>
      <c r="E236" s="345"/>
      <c r="F236" s="275">
        <f>F237</f>
        <v>13634</v>
      </c>
    </row>
    <row r="237" spans="1:6" ht="54.75" hidden="1">
      <c r="A237" s="303" t="s">
        <v>256</v>
      </c>
      <c r="B237" s="286" t="s">
        <v>774</v>
      </c>
      <c r="C237" s="286" t="s">
        <v>779</v>
      </c>
      <c r="D237" s="347" t="s">
        <v>257</v>
      </c>
      <c r="E237" s="347"/>
      <c r="F237" s="280">
        <f>F239</f>
        <v>13634</v>
      </c>
    </row>
    <row r="238" spans="1:6" ht="41.25" hidden="1">
      <c r="A238" s="303" t="s">
        <v>258</v>
      </c>
      <c r="B238" s="286" t="s">
        <v>774</v>
      </c>
      <c r="C238" s="286" t="s">
        <v>779</v>
      </c>
      <c r="D238" s="347" t="s">
        <v>259</v>
      </c>
      <c r="E238" s="347"/>
      <c r="F238" s="280">
        <f>F239</f>
        <v>13634</v>
      </c>
    </row>
    <row r="239" spans="1:6" ht="41.25" hidden="1">
      <c r="A239" s="348" t="s">
        <v>260</v>
      </c>
      <c r="B239" s="274" t="s">
        <v>774</v>
      </c>
      <c r="C239" s="274" t="s">
        <v>779</v>
      </c>
      <c r="D239" s="345" t="s">
        <v>261</v>
      </c>
      <c r="E239" s="345"/>
      <c r="F239" s="275">
        <f>F240</f>
        <v>13634</v>
      </c>
    </row>
    <row r="240" spans="1:6" ht="41.25" hidden="1">
      <c r="A240" s="346" t="s">
        <v>761</v>
      </c>
      <c r="B240" s="274" t="s">
        <v>774</v>
      </c>
      <c r="C240" s="274" t="s">
        <v>779</v>
      </c>
      <c r="D240" s="345" t="s">
        <v>262</v>
      </c>
      <c r="E240" s="345"/>
      <c r="F240" s="275">
        <f>F241+F243+F242</f>
        <v>13634</v>
      </c>
    </row>
    <row r="241" spans="1:6" ht="27.75" hidden="1">
      <c r="A241" s="274" t="s">
        <v>940</v>
      </c>
      <c r="B241" s="274" t="s">
        <v>774</v>
      </c>
      <c r="C241" s="274" t="s">
        <v>779</v>
      </c>
      <c r="D241" s="345" t="s">
        <v>262</v>
      </c>
      <c r="E241" s="345" t="s">
        <v>763</v>
      </c>
      <c r="F241" s="285"/>
    </row>
    <row r="242" spans="1:6" ht="27.75" hidden="1">
      <c r="A242" s="279" t="s">
        <v>575</v>
      </c>
      <c r="B242" s="274" t="s">
        <v>774</v>
      </c>
      <c r="C242" s="274" t="s">
        <v>779</v>
      </c>
      <c r="D242" s="345" t="s">
        <v>262</v>
      </c>
      <c r="E242" s="345" t="s">
        <v>763</v>
      </c>
      <c r="F242" s="285">
        <v>13634</v>
      </c>
    </row>
    <row r="243" spans="1:6" ht="27.75" hidden="1">
      <c r="A243" s="349" t="s">
        <v>282</v>
      </c>
      <c r="B243" s="274" t="s">
        <v>774</v>
      </c>
      <c r="C243" s="274" t="s">
        <v>779</v>
      </c>
      <c r="D243" s="347" t="s">
        <v>262</v>
      </c>
      <c r="E243" s="345" t="s">
        <v>765</v>
      </c>
      <c r="F243" s="285"/>
    </row>
    <row r="244" spans="1:6" ht="17.25" customHeight="1">
      <c r="A244" s="399" t="s">
        <v>759</v>
      </c>
      <c r="B244" s="274" t="s">
        <v>774</v>
      </c>
      <c r="C244" s="274" t="s">
        <v>760</v>
      </c>
      <c r="D244" s="345"/>
      <c r="E244" s="345"/>
      <c r="F244" s="275">
        <f>F245+F254+F249</f>
        <v>5</v>
      </c>
    </row>
    <row r="245" spans="1:6" ht="71.25" hidden="1">
      <c r="A245" s="278" t="s">
        <v>324</v>
      </c>
      <c r="B245" s="273" t="s">
        <v>774</v>
      </c>
      <c r="C245" s="273" t="s">
        <v>760</v>
      </c>
      <c r="D245" s="344" t="s">
        <v>451</v>
      </c>
      <c r="E245" s="345"/>
      <c r="F245" s="275">
        <f>F246</f>
        <v>0</v>
      </c>
    </row>
    <row r="246" spans="1:6" ht="68.25" hidden="1">
      <c r="A246" s="277" t="s">
        <v>948</v>
      </c>
      <c r="B246" s="274" t="s">
        <v>774</v>
      </c>
      <c r="C246" s="274" t="s">
        <v>760</v>
      </c>
      <c r="D246" s="345" t="s">
        <v>395</v>
      </c>
      <c r="E246" s="345"/>
      <c r="F246" s="275">
        <f>F247</f>
        <v>0</v>
      </c>
    </row>
    <row r="247" spans="1:6" ht="27" hidden="1">
      <c r="A247" s="286" t="s">
        <v>493</v>
      </c>
      <c r="B247" s="286" t="s">
        <v>774</v>
      </c>
      <c r="C247" s="286" t="s">
        <v>760</v>
      </c>
      <c r="D247" s="347" t="s">
        <v>396</v>
      </c>
      <c r="E247" s="347"/>
      <c r="F247" s="288">
        <f>F248</f>
        <v>0</v>
      </c>
    </row>
    <row r="248" spans="1:6" ht="27" hidden="1">
      <c r="A248" s="279" t="s">
        <v>575</v>
      </c>
      <c r="B248" s="274" t="s">
        <v>774</v>
      </c>
      <c r="C248" s="274" t="s">
        <v>760</v>
      </c>
      <c r="D248" s="345" t="s">
        <v>396</v>
      </c>
      <c r="E248" s="345" t="s">
        <v>763</v>
      </c>
      <c r="F248" s="285"/>
    </row>
    <row r="249" spans="1:6" ht="40.5" hidden="1">
      <c r="A249" s="336" t="s">
        <v>388</v>
      </c>
      <c r="B249" s="273" t="s">
        <v>774</v>
      </c>
      <c r="C249" s="273" t="s">
        <v>760</v>
      </c>
      <c r="D249" s="273" t="s">
        <v>546</v>
      </c>
      <c r="E249" s="273"/>
      <c r="F249" s="276">
        <f>F251</f>
        <v>0</v>
      </c>
    </row>
    <row r="250" spans="1:6" ht="28.5" hidden="1">
      <c r="A250" s="350"/>
      <c r="B250" s="273" t="s">
        <v>774</v>
      </c>
      <c r="C250" s="273" t="s">
        <v>760</v>
      </c>
      <c r="D250" s="351" t="s">
        <v>547</v>
      </c>
      <c r="E250" s="351"/>
      <c r="F250" s="352">
        <f>F251</f>
        <v>0</v>
      </c>
    </row>
    <row r="251" spans="1:6" ht="68.25" hidden="1">
      <c r="A251" s="330" t="s">
        <v>474</v>
      </c>
      <c r="B251" s="274" t="s">
        <v>774</v>
      </c>
      <c r="C251" s="274" t="s">
        <v>760</v>
      </c>
      <c r="D251" s="274" t="s">
        <v>548</v>
      </c>
      <c r="E251" s="274"/>
      <c r="F251" s="275">
        <f>F252</f>
        <v>0</v>
      </c>
    </row>
    <row r="252" spans="1:6" ht="40.5" hidden="1">
      <c r="A252" s="274" t="s">
        <v>881</v>
      </c>
      <c r="B252" s="274" t="s">
        <v>774</v>
      </c>
      <c r="C252" s="274" t="s">
        <v>760</v>
      </c>
      <c r="D252" s="274" t="s">
        <v>549</v>
      </c>
      <c r="E252" s="274"/>
      <c r="F252" s="275">
        <f>F253</f>
        <v>0</v>
      </c>
    </row>
    <row r="253" spans="1:6" ht="27" hidden="1">
      <c r="A253" s="279" t="s">
        <v>575</v>
      </c>
      <c r="B253" s="274" t="s">
        <v>774</v>
      </c>
      <c r="C253" s="274" t="s">
        <v>760</v>
      </c>
      <c r="D253" s="274" t="s">
        <v>549</v>
      </c>
      <c r="E253" s="274" t="s">
        <v>763</v>
      </c>
      <c r="F253" s="285"/>
    </row>
    <row r="254" spans="1:6" ht="27.75" hidden="1">
      <c r="A254" s="272" t="s">
        <v>882</v>
      </c>
      <c r="B254" s="271" t="s">
        <v>774</v>
      </c>
      <c r="C254" s="271" t="s">
        <v>760</v>
      </c>
      <c r="D254" s="271" t="s">
        <v>991</v>
      </c>
      <c r="E254" s="273"/>
      <c r="F254" s="276">
        <f>F255</f>
        <v>5</v>
      </c>
    </row>
    <row r="255" spans="1:6" ht="28.5" hidden="1">
      <c r="A255" s="278" t="s">
        <v>173</v>
      </c>
      <c r="B255" s="273" t="s">
        <v>774</v>
      </c>
      <c r="C255" s="273" t="s">
        <v>760</v>
      </c>
      <c r="D255" s="273" t="s">
        <v>992</v>
      </c>
      <c r="E255" s="273"/>
      <c r="F255" s="276">
        <f>F256</f>
        <v>5</v>
      </c>
    </row>
    <row r="256" spans="1:6" ht="40.5" hidden="1">
      <c r="A256" s="274" t="s">
        <v>881</v>
      </c>
      <c r="B256" s="274" t="s">
        <v>774</v>
      </c>
      <c r="C256" s="274" t="s">
        <v>760</v>
      </c>
      <c r="D256" s="274" t="s">
        <v>462</v>
      </c>
      <c r="E256" s="274"/>
      <c r="F256" s="275">
        <f>F257</f>
        <v>5</v>
      </c>
    </row>
    <row r="257" spans="1:6" ht="27" hidden="1">
      <c r="A257" s="279" t="s">
        <v>575</v>
      </c>
      <c r="B257" s="274" t="s">
        <v>774</v>
      </c>
      <c r="C257" s="274" t="s">
        <v>760</v>
      </c>
      <c r="D257" s="274" t="s">
        <v>462</v>
      </c>
      <c r="E257" s="274" t="s">
        <v>765</v>
      </c>
      <c r="F257" s="275">
        <v>5</v>
      </c>
    </row>
    <row r="258" spans="1:6" ht="15">
      <c r="A258" s="271" t="s">
        <v>609</v>
      </c>
      <c r="B258" s="271" t="s">
        <v>309</v>
      </c>
      <c r="C258" s="271"/>
      <c r="D258" s="343"/>
      <c r="E258" s="343"/>
      <c r="F258" s="270">
        <f>F265+F291+F259+F310</f>
        <v>1374.082</v>
      </c>
    </row>
    <row r="259" spans="1:6" ht="15">
      <c r="A259" s="107" t="s">
        <v>1059</v>
      </c>
      <c r="B259" s="274" t="s">
        <v>309</v>
      </c>
      <c r="C259" s="274" t="s">
        <v>954</v>
      </c>
      <c r="D259" s="345"/>
      <c r="E259" s="345"/>
      <c r="F259" s="418">
        <v>1228.682</v>
      </c>
    </row>
    <row r="260" spans="1:6" ht="68.25" hidden="1">
      <c r="A260" s="353" t="s">
        <v>531</v>
      </c>
      <c r="B260" s="271" t="s">
        <v>309</v>
      </c>
      <c r="C260" s="271" t="s">
        <v>953</v>
      </c>
      <c r="D260" s="343" t="s">
        <v>558</v>
      </c>
      <c r="E260" s="343"/>
      <c r="F260" s="420">
        <f>F261</f>
        <v>3298.2</v>
      </c>
    </row>
    <row r="261" spans="1:6" ht="54.75" hidden="1">
      <c r="A261" s="302" t="s">
        <v>836</v>
      </c>
      <c r="B261" s="286" t="s">
        <v>309</v>
      </c>
      <c r="C261" s="286" t="s">
        <v>953</v>
      </c>
      <c r="D261" s="347" t="s">
        <v>559</v>
      </c>
      <c r="E261" s="347"/>
      <c r="F261" s="421">
        <f>F262</f>
        <v>3298.2</v>
      </c>
    </row>
    <row r="262" spans="1:6" ht="28.5" hidden="1" thickBot="1">
      <c r="A262" s="354" t="s">
        <v>837</v>
      </c>
      <c r="B262" s="274" t="s">
        <v>309</v>
      </c>
      <c r="C262" s="274" t="s">
        <v>953</v>
      </c>
      <c r="D262" s="345" t="s">
        <v>459</v>
      </c>
      <c r="E262" s="345"/>
      <c r="F262" s="418">
        <f>F263</f>
        <v>3298.2</v>
      </c>
    </row>
    <row r="263" spans="1:6" ht="27.75" hidden="1">
      <c r="A263" s="355" t="s">
        <v>460</v>
      </c>
      <c r="B263" s="274" t="s">
        <v>309</v>
      </c>
      <c r="C263" s="274" t="s">
        <v>953</v>
      </c>
      <c r="D263" s="274" t="s">
        <v>461</v>
      </c>
      <c r="E263" s="345"/>
      <c r="F263" s="418">
        <f>F264</f>
        <v>3298.2</v>
      </c>
    </row>
    <row r="264" spans="1:6" ht="15" hidden="1">
      <c r="A264" s="349" t="s">
        <v>929</v>
      </c>
      <c r="B264" s="274" t="s">
        <v>309</v>
      </c>
      <c r="C264" s="274" t="s">
        <v>953</v>
      </c>
      <c r="D264" s="274" t="s">
        <v>461</v>
      </c>
      <c r="E264" s="345" t="s">
        <v>757</v>
      </c>
      <c r="F264" s="418">
        <v>3298.2</v>
      </c>
    </row>
    <row r="265" spans="1:6" ht="15" hidden="1">
      <c r="A265" s="271" t="s">
        <v>1059</v>
      </c>
      <c r="B265" s="271" t="s">
        <v>309</v>
      </c>
      <c r="C265" s="271" t="s">
        <v>954</v>
      </c>
      <c r="D265" s="343"/>
      <c r="E265" s="343"/>
      <c r="F265" s="420">
        <f>F266+F277+F285</f>
        <v>0</v>
      </c>
    </row>
    <row r="266" spans="1:6" ht="40.5" hidden="1">
      <c r="A266" s="271" t="s">
        <v>1060</v>
      </c>
      <c r="B266" s="271" t="s">
        <v>309</v>
      </c>
      <c r="C266" s="271" t="s">
        <v>954</v>
      </c>
      <c r="D266" s="343" t="s">
        <v>1062</v>
      </c>
      <c r="E266" s="343"/>
      <c r="F266" s="420">
        <f>F267+F272</f>
        <v>0</v>
      </c>
    </row>
    <row r="267" spans="1:6" ht="68.25" hidden="1">
      <c r="A267" s="277" t="s">
        <v>1061</v>
      </c>
      <c r="B267" s="274" t="s">
        <v>309</v>
      </c>
      <c r="C267" s="274" t="s">
        <v>954</v>
      </c>
      <c r="D267" s="345" t="s">
        <v>1063</v>
      </c>
      <c r="E267" s="345"/>
      <c r="F267" s="418">
        <f>F268+F270+F275</f>
        <v>0</v>
      </c>
    </row>
    <row r="268" spans="1:6" ht="27.75" hidden="1">
      <c r="A268" s="277" t="s">
        <v>317</v>
      </c>
      <c r="B268" s="274" t="s">
        <v>309</v>
      </c>
      <c r="C268" s="274" t="s">
        <v>954</v>
      </c>
      <c r="D268" s="345" t="s">
        <v>924</v>
      </c>
      <c r="E268" s="345"/>
      <c r="F268" s="418">
        <f>F269</f>
        <v>0</v>
      </c>
    </row>
    <row r="269" spans="1:6" ht="15" hidden="1">
      <c r="A269" s="277" t="s">
        <v>929</v>
      </c>
      <c r="B269" s="274" t="s">
        <v>309</v>
      </c>
      <c r="C269" s="274" t="s">
        <v>954</v>
      </c>
      <c r="D269" s="345" t="s">
        <v>924</v>
      </c>
      <c r="E269" s="345" t="s">
        <v>757</v>
      </c>
      <c r="F269" s="418"/>
    </row>
    <row r="270" spans="1:6" ht="27.75" hidden="1">
      <c r="A270" s="277" t="s">
        <v>1055</v>
      </c>
      <c r="B270" s="274" t="s">
        <v>309</v>
      </c>
      <c r="C270" s="274" t="s">
        <v>954</v>
      </c>
      <c r="D270" s="345" t="s">
        <v>797</v>
      </c>
      <c r="E270" s="345"/>
      <c r="F270" s="418">
        <f>F271</f>
        <v>0</v>
      </c>
    </row>
    <row r="271" spans="1:6" ht="15" hidden="1">
      <c r="A271" s="349" t="s">
        <v>282</v>
      </c>
      <c r="B271" s="274" t="s">
        <v>309</v>
      </c>
      <c r="C271" s="274" t="s">
        <v>954</v>
      </c>
      <c r="D271" s="345" t="s">
        <v>797</v>
      </c>
      <c r="E271" s="345" t="s">
        <v>765</v>
      </c>
      <c r="F271" s="418"/>
    </row>
    <row r="272" spans="1:6" ht="27" hidden="1">
      <c r="A272" s="349" t="s">
        <v>927</v>
      </c>
      <c r="B272" s="274" t="s">
        <v>309</v>
      </c>
      <c r="C272" s="274" t="s">
        <v>954</v>
      </c>
      <c r="D272" s="345" t="s">
        <v>925</v>
      </c>
      <c r="E272" s="345"/>
      <c r="F272" s="418">
        <f>F273+F274</f>
        <v>0</v>
      </c>
    </row>
    <row r="273" spans="1:6" ht="27" hidden="1">
      <c r="A273" s="274" t="s">
        <v>940</v>
      </c>
      <c r="B273" s="274" t="s">
        <v>309</v>
      </c>
      <c r="C273" s="274" t="s">
        <v>954</v>
      </c>
      <c r="D273" s="345" t="s">
        <v>925</v>
      </c>
      <c r="E273" s="345" t="s">
        <v>763</v>
      </c>
      <c r="F273" s="427"/>
    </row>
    <row r="274" spans="1:6" ht="15" hidden="1">
      <c r="A274" s="349" t="s">
        <v>282</v>
      </c>
      <c r="B274" s="274" t="s">
        <v>309</v>
      </c>
      <c r="C274" s="274" t="s">
        <v>954</v>
      </c>
      <c r="D274" s="345" t="s">
        <v>925</v>
      </c>
      <c r="E274" s="345" t="s">
        <v>765</v>
      </c>
      <c r="F274" s="418"/>
    </row>
    <row r="275" spans="1:6" ht="41.25" hidden="1">
      <c r="A275" s="277" t="s">
        <v>473</v>
      </c>
      <c r="B275" s="274" t="s">
        <v>309</v>
      </c>
      <c r="C275" s="274" t="s">
        <v>954</v>
      </c>
      <c r="D275" s="345" t="s">
        <v>926</v>
      </c>
      <c r="E275" s="345"/>
      <c r="F275" s="418"/>
    </row>
    <row r="276" spans="1:6" ht="15" hidden="1">
      <c r="A276" s="277" t="s">
        <v>929</v>
      </c>
      <c r="B276" s="274" t="s">
        <v>309</v>
      </c>
      <c r="C276" s="274" t="s">
        <v>954</v>
      </c>
      <c r="D276" s="345" t="s">
        <v>926</v>
      </c>
      <c r="E276" s="345" t="s">
        <v>757</v>
      </c>
      <c r="F276" s="418"/>
    </row>
    <row r="277" spans="1:6" ht="27" hidden="1">
      <c r="A277" s="356" t="s">
        <v>882</v>
      </c>
      <c r="B277" s="271" t="s">
        <v>309</v>
      </c>
      <c r="C277" s="271" t="s">
        <v>954</v>
      </c>
      <c r="D277" s="343" t="s">
        <v>172</v>
      </c>
      <c r="E277" s="343"/>
      <c r="F277" s="420">
        <f>F278</f>
        <v>0</v>
      </c>
    </row>
    <row r="278" spans="1:6" ht="27.75" hidden="1">
      <c r="A278" s="357" t="s">
        <v>173</v>
      </c>
      <c r="B278" s="274" t="s">
        <v>309</v>
      </c>
      <c r="C278" s="274" t="s">
        <v>954</v>
      </c>
      <c r="D278" s="345" t="s">
        <v>174</v>
      </c>
      <c r="E278" s="345"/>
      <c r="F278" s="418">
        <f>F281+F279+F283</f>
        <v>0</v>
      </c>
    </row>
    <row r="279" spans="1:6" ht="27.75" hidden="1">
      <c r="A279" s="277" t="s">
        <v>1055</v>
      </c>
      <c r="B279" s="274" t="s">
        <v>309</v>
      </c>
      <c r="C279" s="274" t="s">
        <v>954</v>
      </c>
      <c r="D279" s="345" t="s">
        <v>221</v>
      </c>
      <c r="E279" s="345"/>
      <c r="F279" s="418">
        <f>F280</f>
        <v>0</v>
      </c>
    </row>
    <row r="280" spans="1:6" ht="15" hidden="1">
      <c r="A280" s="349" t="s">
        <v>282</v>
      </c>
      <c r="B280" s="274" t="s">
        <v>309</v>
      </c>
      <c r="C280" s="274" t="s">
        <v>954</v>
      </c>
      <c r="D280" s="345" t="s">
        <v>221</v>
      </c>
      <c r="E280" s="345" t="s">
        <v>765</v>
      </c>
      <c r="F280" s="418"/>
    </row>
    <row r="281" spans="1:6" ht="27.75" hidden="1">
      <c r="A281" s="277" t="s">
        <v>1055</v>
      </c>
      <c r="B281" s="274" t="s">
        <v>309</v>
      </c>
      <c r="C281" s="274" t="s">
        <v>954</v>
      </c>
      <c r="D281" s="345" t="s">
        <v>796</v>
      </c>
      <c r="E281" s="345"/>
      <c r="F281" s="418">
        <f>F282</f>
        <v>0</v>
      </c>
    </row>
    <row r="282" spans="1:6" ht="15" hidden="1">
      <c r="A282" s="349" t="s">
        <v>282</v>
      </c>
      <c r="B282" s="274" t="s">
        <v>309</v>
      </c>
      <c r="C282" s="274" t="s">
        <v>954</v>
      </c>
      <c r="D282" s="345" t="s">
        <v>796</v>
      </c>
      <c r="E282" s="345" t="s">
        <v>765</v>
      </c>
      <c r="F282" s="418"/>
    </row>
    <row r="283" spans="1:6" ht="15" hidden="1">
      <c r="A283" s="349" t="s">
        <v>581</v>
      </c>
      <c r="B283" s="274" t="s">
        <v>309</v>
      </c>
      <c r="C283" s="274" t="s">
        <v>954</v>
      </c>
      <c r="D283" s="345" t="s">
        <v>580</v>
      </c>
      <c r="E283" s="345"/>
      <c r="F283" s="418">
        <f>F284</f>
        <v>0</v>
      </c>
    </row>
    <row r="284" spans="1:6" ht="15" hidden="1">
      <c r="A284" s="349" t="s">
        <v>282</v>
      </c>
      <c r="B284" s="274" t="s">
        <v>309</v>
      </c>
      <c r="C284" s="274" t="s">
        <v>954</v>
      </c>
      <c r="D284" s="345" t="s">
        <v>580</v>
      </c>
      <c r="E284" s="345" t="s">
        <v>765</v>
      </c>
      <c r="F284" s="418"/>
    </row>
    <row r="285" spans="1:6" ht="41.25" hidden="1">
      <c r="A285" s="272" t="s">
        <v>321</v>
      </c>
      <c r="B285" s="273" t="s">
        <v>309</v>
      </c>
      <c r="C285" s="273" t="s">
        <v>954</v>
      </c>
      <c r="D285" s="344" t="s">
        <v>1071</v>
      </c>
      <c r="E285" s="344"/>
      <c r="F285" s="420">
        <f>F286</f>
        <v>0</v>
      </c>
    </row>
    <row r="286" spans="1:6" ht="41.25" hidden="1">
      <c r="A286" s="358" t="s">
        <v>1072</v>
      </c>
      <c r="B286" s="274" t="s">
        <v>309</v>
      </c>
      <c r="C286" s="274" t="s">
        <v>954</v>
      </c>
      <c r="D286" s="345" t="s">
        <v>466</v>
      </c>
      <c r="E286" s="345"/>
      <c r="F286" s="418">
        <f>F289+F287</f>
        <v>0</v>
      </c>
    </row>
    <row r="287" spans="1:6" ht="27.75" hidden="1">
      <c r="A287" s="358" t="s">
        <v>382</v>
      </c>
      <c r="B287" s="274" t="s">
        <v>309</v>
      </c>
      <c r="C287" s="274" t="s">
        <v>954</v>
      </c>
      <c r="D287" s="345" t="s">
        <v>322</v>
      </c>
      <c r="E287" s="345"/>
      <c r="F287" s="418">
        <f>F288</f>
        <v>0</v>
      </c>
    </row>
    <row r="288" spans="1:6" ht="15" hidden="1">
      <c r="A288" s="349" t="s">
        <v>282</v>
      </c>
      <c r="B288" s="274" t="s">
        <v>309</v>
      </c>
      <c r="C288" s="274" t="s">
        <v>954</v>
      </c>
      <c r="D288" s="345" t="s">
        <v>322</v>
      </c>
      <c r="E288" s="345" t="s">
        <v>765</v>
      </c>
      <c r="F288" s="418"/>
    </row>
    <row r="289" spans="1:6" ht="27.75" hidden="1">
      <c r="A289" s="359" t="s">
        <v>1052</v>
      </c>
      <c r="B289" s="274" t="s">
        <v>309</v>
      </c>
      <c r="C289" s="274" t="s">
        <v>954</v>
      </c>
      <c r="D289" s="345" t="s">
        <v>397</v>
      </c>
      <c r="E289" s="345"/>
      <c r="F289" s="418">
        <f>F290</f>
        <v>0</v>
      </c>
    </row>
    <row r="290" spans="1:6" ht="15" hidden="1">
      <c r="A290" s="349" t="s">
        <v>282</v>
      </c>
      <c r="B290" s="274" t="s">
        <v>309</v>
      </c>
      <c r="C290" s="274" t="s">
        <v>954</v>
      </c>
      <c r="D290" s="345" t="s">
        <v>397</v>
      </c>
      <c r="E290" s="345" t="s">
        <v>765</v>
      </c>
      <c r="F290" s="418"/>
    </row>
    <row r="291" spans="1:6" ht="15" hidden="1">
      <c r="A291" s="273" t="s">
        <v>865</v>
      </c>
      <c r="B291" s="273" t="s">
        <v>309</v>
      </c>
      <c r="C291" s="273" t="s">
        <v>773</v>
      </c>
      <c r="D291" s="344"/>
      <c r="E291" s="344"/>
      <c r="F291" s="422">
        <f>F292+F304</f>
        <v>0</v>
      </c>
    </row>
    <row r="292" spans="1:6" ht="41.25" hidden="1">
      <c r="A292" s="272" t="s">
        <v>321</v>
      </c>
      <c r="B292" s="273" t="s">
        <v>309</v>
      </c>
      <c r="C292" s="273" t="s">
        <v>773</v>
      </c>
      <c r="D292" s="344" t="s">
        <v>1071</v>
      </c>
      <c r="E292" s="344"/>
      <c r="F292" s="420">
        <f>F293</f>
        <v>0</v>
      </c>
    </row>
    <row r="293" spans="1:6" ht="41.25" hidden="1">
      <c r="A293" s="358" t="s">
        <v>1072</v>
      </c>
      <c r="B293" s="274" t="s">
        <v>309</v>
      </c>
      <c r="C293" s="274" t="s">
        <v>773</v>
      </c>
      <c r="D293" s="345" t="s">
        <v>466</v>
      </c>
      <c r="E293" s="345"/>
      <c r="F293" s="418">
        <f>F294+F296</f>
        <v>0</v>
      </c>
    </row>
    <row r="294" spans="1:6" ht="27.75" hidden="1">
      <c r="A294" s="359" t="s">
        <v>1052</v>
      </c>
      <c r="B294" s="274" t="s">
        <v>309</v>
      </c>
      <c r="C294" s="274" t="s">
        <v>773</v>
      </c>
      <c r="D294" s="345" t="s">
        <v>397</v>
      </c>
      <c r="E294" s="345"/>
      <c r="F294" s="418">
        <f>F295</f>
        <v>0</v>
      </c>
    </row>
    <row r="295" spans="1:6" ht="15" hidden="1">
      <c r="A295" s="349" t="s">
        <v>282</v>
      </c>
      <c r="B295" s="274" t="s">
        <v>309</v>
      </c>
      <c r="C295" s="274" t="s">
        <v>773</v>
      </c>
      <c r="D295" s="345" t="s">
        <v>397</v>
      </c>
      <c r="E295" s="345" t="s">
        <v>765</v>
      </c>
      <c r="F295" s="418"/>
    </row>
    <row r="296" spans="1:6" ht="27.75" hidden="1">
      <c r="A296" s="359" t="s">
        <v>1053</v>
      </c>
      <c r="B296" s="274" t="s">
        <v>309</v>
      </c>
      <c r="C296" s="274" t="s">
        <v>773</v>
      </c>
      <c r="D296" s="345" t="s">
        <v>398</v>
      </c>
      <c r="E296" s="345"/>
      <c r="F296" s="418">
        <f>F297+F298</f>
        <v>0</v>
      </c>
    </row>
    <row r="297" spans="1:6" ht="15" hidden="1">
      <c r="A297" s="274" t="s">
        <v>762</v>
      </c>
      <c r="B297" s="274" t="s">
        <v>309</v>
      </c>
      <c r="C297" s="274" t="s">
        <v>773</v>
      </c>
      <c r="D297" s="345" t="s">
        <v>489</v>
      </c>
      <c r="E297" s="274" t="s">
        <v>763</v>
      </c>
      <c r="F297" s="423"/>
    </row>
    <row r="298" spans="1:6" ht="15" hidden="1">
      <c r="A298" s="274" t="s">
        <v>929</v>
      </c>
      <c r="B298" s="274" t="s">
        <v>309</v>
      </c>
      <c r="C298" s="274" t="s">
        <v>773</v>
      </c>
      <c r="D298" s="345" t="s">
        <v>399</v>
      </c>
      <c r="E298" s="345" t="s">
        <v>757</v>
      </c>
      <c r="F298" s="423"/>
    </row>
    <row r="299" spans="1:6" ht="15" hidden="1">
      <c r="A299" s="271"/>
      <c r="B299" s="271"/>
      <c r="C299" s="271"/>
      <c r="D299" s="343"/>
      <c r="E299" s="343"/>
      <c r="F299" s="425"/>
    </row>
    <row r="300" spans="1:6" ht="15" hidden="1">
      <c r="A300" s="277"/>
      <c r="B300" s="274"/>
      <c r="C300" s="274"/>
      <c r="D300" s="345"/>
      <c r="E300" s="345"/>
      <c r="F300" s="423"/>
    </row>
    <row r="301" spans="1:6" ht="15" hidden="1">
      <c r="A301" s="349"/>
      <c r="B301" s="274"/>
      <c r="C301" s="274"/>
      <c r="D301" s="345"/>
      <c r="E301" s="345"/>
      <c r="F301" s="423"/>
    </row>
    <row r="302" spans="1:6" ht="15" hidden="1">
      <c r="A302" s="274"/>
      <c r="B302" s="274"/>
      <c r="C302" s="274"/>
      <c r="D302" s="345"/>
      <c r="E302" s="345"/>
      <c r="F302" s="423"/>
    </row>
    <row r="303" spans="1:6" ht="15" hidden="1">
      <c r="A303" s="274"/>
      <c r="B303" s="274"/>
      <c r="C303" s="274"/>
      <c r="D303" s="345"/>
      <c r="E303" s="345"/>
      <c r="F303" s="423"/>
    </row>
    <row r="304" spans="1:6" ht="68.25" hidden="1">
      <c r="A304" s="353" t="s">
        <v>531</v>
      </c>
      <c r="B304" s="271" t="s">
        <v>799</v>
      </c>
      <c r="C304" s="271" t="s">
        <v>773</v>
      </c>
      <c r="D304" s="343" t="s">
        <v>142</v>
      </c>
      <c r="E304" s="343"/>
      <c r="F304" s="425">
        <f>F305</f>
        <v>0</v>
      </c>
    </row>
    <row r="305" spans="1:6" ht="81.75" hidden="1">
      <c r="A305" s="360" t="s">
        <v>1048</v>
      </c>
      <c r="B305" s="274" t="s">
        <v>309</v>
      </c>
      <c r="C305" s="274" t="s">
        <v>773</v>
      </c>
      <c r="D305" s="345" t="s">
        <v>798</v>
      </c>
      <c r="E305" s="345"/>
      <c r="F305" s="423">
        <f>F306+F308</f>
        <v>0</v>
      </c>
    </row>
    <row r="306" spans="1:6" ht="15" hidden="1">
      <c r="A306" s="274" t="s">
        <v>800</v>
      </c>
      <c r="B306" s="274" t="s">
        <v>309</v>
      </c>
      <c r="C306" s="274" t="s">
        <v>773</v>
      </c>
      <c r="D306" s="345" t="s">
        <v>801</v>
      </c>
      <c r="E306" s="345"/>
      <c r="F306" s="423">
        <f>F307</f>
        <v>0</v>
      </c>
    </row>
    <row r="307" spans="1:6" ht="15" hidden="1">
      <c r="A307" s="274" t="s">
        <v>929</v>
      </c>
      <c r="B307" s="274" t="s">
        <v>309</v>
      </c>
      <c r="C307" s="274" t="s">
        <v>773</v>
      </c>
      <c r="D307" s="345" t="s">
        <v>801</v>
      </c>
      <c r="E307" s="345" t="s">
        <v>765</v>
      </c>
      <c r="F307" s="423"/>
    </row>
    <row r="308" spans="1:6" ht="27" hidden="1">
      <c r="A308" s="274" t="s">
        <v>802</v>
      </c>
      <c r="B308" s="274" t="s">
        <v>309</v>
      </c>
      <c r="C308" s="274" t="s">
        <v>773</v>
      </c>
      <c r="D308" s="345" t="s">
        <v>803</v>
      </c>
      <c r="E308" s="345"/>
      <c r="F308" s="423">
        <f>F309</f>
        <v>0</v>
      </c>
    </row>
    <row r="309" spans="1:6" ht="15" hidden="1">
      <c r="A309" s="274" t="s">
        <v>929</v>
      </c>
      <c r="B309" s="274" t="s">
        <v>309</v>
      </c>
      <c r="C309" s="274" t="s">
        <v>773</v>
      </c>
      <c r="D309" s="345" t="s">
        <v>803</v>
      </c>
      <c r="E309" s="345" t="s">
        <v>765</v>
      </c>
      <c r="F309" s="423"/>
    </row>
    <row r="310" spans="1:6" ht="15">
      <c r="A310" s="274" t="s">
        <v>643</v>
      </c>
      <c r="B310" s="274" t="s">
        <v>309</v>
      </c>
      <c r="C310" s="274" t="s">
        <v>773</v>
      </c>
      <c r="D310" s="345"/>
      <c r="E310" s="345"/>
      <c r="F310" s="423">
        <v>145.4</v>
      </c>
    </row>
    <row r="311" spans="1:6" ht="15">
      <c r="A311" s="271" t="s">
        <v>151</v>
      </c>
      <c r="B311" s="271" t="s">
        <v>777</v>
      </c>
      <c r="C311" s="271"/>
      <c r="D311" s="271"/>
      <c r="E311" s="271"/>
      <c r="F311" s="270">
        <f>F312+F342+F419+F427+F439</f>
        <v>228644.24200000003</v>
      </c>
    </row>
    <row r="312" spans="1:6" ht="15">
      <c r="A312" s="274" t="s">
        <v>152</v>
      </c>
      <c r="B312" s="274" t="s">
        <v>777</v>
      </c>
      <c r="C312" s="274" t="s">
        <v>953</v>
      </c>
      <c r="D312" s="274"/>
      <c r="E312" s="274"/>
      <c r="F312" s="275">
        <f>F313</f>
        <v>32991.097</v>
      </c>
    </row>
    <row r="313" spans="1:6" ht="27.75" hidden="1">
      <c r="A313" s="303" t="s">
        <v>1098</v>
      </c>
      <c r="B313" s="286" t="s">
        <v>777</v>
      </c>
      <c r="C313" s="286" t="s">
        <v>953</v>
      </c>
      <c r="D313" s="286" t="s">
        <v>988</v>
      </c>
      <c r="E313" s="286"/>
      <c r="F313" s="280">
        <f>F314+F337</f>
        <v>32991.097</v>
      </c>
    </row>
    <row r="314" spans="1:6" ht="27.75" hidden="1">
      <c r="A314" s="303" t="s">
        <v>838</v>
      </c>
      <c r="B314" s="274" t="s">
        <v>777</v>
      </c>
      <c r="C314" s="274" t="s">
        <v>953</v>
      </c>
      <c r="D314" s="286" t="s">
        <v>537</v>
      </c>
      <c r="E314" s="274"/>
      <c r="F314" s="280">
        <f>F320+F327+F334+F330+F317+F332+F315</f>
        <v>32940.097</v>
      </c>
    </row>
    <row r="315" spans="1:6" ht="41.25" hidden="1">
      <c r="A315" s="303" t="s">
        <v>414</v>
      </c>
      <c r="B315" s="286" t="s">
        <v>777</v>
      </c>
      <c r="C315" s="286" t="s">
        <v>953</v>
      </c>
      <c r="D315" s="286" t="s">
        <v>239</v>
      </c>
      <c r="E315" s="286"/>
      <c r="F315" s="280">
        <f>F316</f>
        <v>0</v>
      </c>
    </row>
    <row r="316" spans="1:6" ht="27" hidden="1">
      <c r="A316" s="277" t="s">
        <v>929</v>
      </c>
      <c r="B316" s="274" t="s">
        <v>777</v>
      </c>
      <c r="C316" s="274" t="s">
        <v>953</v>
      </c>
      <c r="D316" s="274" t="s">
        <v>236</v>
      </c>
      <c r="E316" s="274" t="s">
        <v>757</v>
      </c>
      <c r="F316" s="275"/>
    </row>
    <row r="317" spans="1:6" ht="108" hidden="1">
      <c r="A317" s="361" t="s">
        <v>1005</v>
      </c>
      <c r="B317" s="274" t="s">
        <v>777</v>
      </c>
      <c r="C317" s="274" t="s">
        <v>953</v>
      </c>
      <c r="D317" s="274" t="s">
        <v>236</v>
      </c>
      <c r="E317" s="274"/>
      <c r="F317" s="275">
        <f>F318</f>
        <v>0</v>
      </c>
    </row>
    <row r="318" spans="1:6" ht="27" hidden="1">
      <c r="A318" s="279" t="s">
        <v>575</v>
      </c>
      <c r="B318" s="274" t="s">
        <v>777</v>
      </c>
      <c r="C318" s="274" t="s">
        <v>953</v>
      </c>
      <c r="D318" s="274" t="s">
        <v>236</v>
      </c>
      <c r="E318" s="274" t="s">
        <v>763</v>
      </c>
      <c r="F318" s="275"/>
    </row>
    <row r="319" spans="1:6" ht="27.75" hidden="1">
      <c r="A319" s="293" t="s">
        <v>238</v>
      </c>
      <c r="B319" s="274" t="s">
        <v>777</v>
      </c>
      <c r="C319" s="274" t="s">
        <v>953</v>
      </c>
      <c r="D319" s="274" t="s">
        <v>239</v>
      </c>
      <c r="E319" s="274"/>
      <c r="F319" s="275">
        <f>F320</f>
        <v>17462</v>
      </c>
    </row>
    <row r="320" spans="1:6" ht="27" hidden="1">
      <c r="A320" s="274" t="s">
        <v>880</v>
      </c>
      <c r="B320" s="274" t="s">
        <v>777</v>
      </c>
      <c r="C320" s="274" t="s">
        <v>953</v>
      </c>
      <c r="D320" s="274" t="s">
        <v>236</v>
      </c>
      <c r="E320" s="274"/>
      <c r="F320" s="275">
        <f>F321+F322+F324+F323</f>
        <v>17462</v>
      </c>
    </row>
    <row r="321" spans="1:6" ht="67.5" hidden="1">
      <c r="A321" s="274" t="s">
        <v>939</v>
      </c>
      <c r="B321" s="274" t="s">
        <v>777</v>
      </c>
      <c r="C321" s="274" t="s">
        <v>953</v>
      </c>
      <c r="D321" s="274" t="s">
        <v>236</v>
      </c>
      <c r="E321" s="274" t="s">
        <v>163</v>
      </c>
      <c r="F321" s="275">
        <v>6252</v>
      </c>
    </row>
    <row r="322" spans="1:6" ht="27.75" hidden="1">
      <c r="A322" s="333" t="s">
        <v>575</v>
      </c>
      <c r="B322" s="274" t="s">
        <v>777</v>
      </c>
      <c r="C322" s="274" t="s">
        <v>953</v>
      </c>
      <c r="D322" s="274" t="s">
        <v>236</v>
      </c>
      <c r="E322" s="274" t="s">
        <v>763</v>
      </c>
      <c r="F322" s="275">
        <v>8157</v>
      </c>
    </row>
    <row r="323" spans="1:6" ht="27" hidden="1">
      <c r="A323" s="274" t="s">
        <v>929</v>
      </c>
      <c r="B323" s="274" t="s">
        <v>777</v>
      </c>
      <c r="C323" s="274" t="s">
        <v>953</v>
      </c>
      <c r="D323" s="274" t="s">
        <v>236</v>
      </c>
      <c r="E323" s="274" t="s">
        <v>757</v>
      </c>
      <c r="F323" s="275"/>
    </row>
    <row r="324" spans="1:6" ht="27" hidden="1">
      <c r="A324" s="349" t="s">
        <v>161</v>
      </c>
      <c r="B324" s="274" t="s">
        <v>777</v>
      </c>
      <c r="C324" s="274" t="s">
        <v>953</v>
      </c>
      <c r="D324" s="274" t="s">
        <v>236</v>
      </c>
      <c r="E324" s="274" t="s">
        <v>162</v>
      </c>
      <c r="F324" s="275">
        <v>3053</v>
      </c>
    </row>
    <row r="325" spans="1:6" ht="54.75" hidden="1">
      <c r="A325" s="303" t="s">
        <v>592</v>
      </c>
      <c r="B325" s="286" t="s">
        <v>777</v>
      </c>
      <c r="C325" s="286" t="s">
        <v>953</v>
      </c>
      <c r="D325" s="286" t="s">
        <v>499</v>
      </c>
      <c r="E325" s="286"/>
      <c r="F325" s="280">
        <f>F327</f>
        <v>0</v>
      </c>
    </row>
    <row r="326" spans="1:6" ht="15" hidden="1">
      <c r="A326" s="303"/>
      <c r="B326" s="286"/>
      <c r="C326" s="286"/>
      <c r="D326" s="286"/>
      <c r="E326" s="286"/>
      <c r="F326" s="280"/>
    </row>
    <row r="327" spans="1:6" ht="81.75" hidden="1">
      <c r="A327" s="362" t="s">
        <v>823</v>
      </c>
      <c r="B327" s="286" t="s">
        <v>777</v>
      </c>
      <c r="C327" s="286" t="s">
        <v>953</v>
      </c>
      <c r="D327" s="286" t="s">
        <v>825</v>
      </c>
      <c r="E327" s="286"/>
      <c r="F327" s="288">
        <f>F329+F328</f>
        <v>0</v>
      </c>
    </row>
    <row r="328" spans="1:6" ht="27" hidden="1">
      <c r="A328" s="274" t="s">
        <v>940</v>
      </c>
      <c r="B328" s="274" t="s">
        <v>777</v>
      </c>
      <c r="C328" s="274" t="s">
        <v>953</v>
      </c>
      <c r="D328" s="286" t="s">
        <v>825</v>
      </c>
      <c r="E328" s="274" t="s">
        <v>763</v>
      </c>
      <c r="F328" s="285"/>
    </row>
    <row r="329" spans="1:6" ht="27" hidden="1">
      <c r="A329" s="279" t="s">
        <v>575</v>
      </c>
      <c r="B329" s="274" t="s">
        <v>777</v>
      </c>
      <c r="C329" s="274" t="s">
        <v>953</v>
      </c>
      <c r="D329" s="286" t="s">
        <v>825</v>
      </c>
      <c r="E329" s="274" t="s">
        <v>763</v>
      </c>
      <c r="F329" s="285"/>
    </row>
    <row r="330" spans="1:6" ht="40.5" hidden="1">
      <c r="A330" s="286" t="s">
        <v>171</v>
      </c>
      <c r="B330" s="274" t="s">
        <v>777</v>
      </c>
      <c r="C330" s="274" t="s">
        <v>953</v>
      </c>
      <c r="D330" s="274" t="s">
        <v>184</v>
      </c>
      <c r="E330" s="274"/>
      <c r="F330" s="285">
        <f>F331</f>
        <v>0</v>
      </c>
    </row>
    <row r="331" spans="1:6" ht="27" hidden="1">
      <c r="A331" s="279" t="s">
        <v>575</v>
      </c>
      <c r="B331" s="274" t="s">
        <v>777</v>
      </c>
      <c r="C331" s="274" t="s">
        <v>953</v>
      </c>
      <c r="D331" s="274" t="s">
        <v>184</v>
      </c>
      <c r="E331" s="274" t="s">
        <v>763</v>
      </c>
      <c r="F331" s="285"/>
    </row>
    <row r="332" spans="1:6" ht="27" hidden="1">
      <c r="A332" s="274" t="s">
        <v>1064</v>
      </c>
      <c r="B332" s="274" t="s">
        <v>777</v>
      </c>
      <c r="C332" s="274" t="s">
        <v>953</v>
      </c>
      <c r="D332" s="274" t="s">
        <v>183</v>
      </c>
      <c r="E332" s="274"/>
      <c r="F332" s="285">
        <f>F333</f>
        <v>0</v>
      </c>
    </row>
    <row r="333" spans="1:6" ht="15" hidden="1">
      <c r="A333" s="274" t="s">
        <v>929</v>
      </c>
      <c r="B333" s="274" t="s">
        <v>777</v>
      </c>
      <c r="C333" s="274" t="s">
        <v>953</v>
      </c>
      <c r="D333" s="274" t="s">
        <v>183</v>
      </c>
      <c r="E333" s="274" t="s">
        <v>757</v>
      </c>
      <c r="F333" s="285"/>
    </row>
    <row r="334" spans="1:6" ht="108.75" hidden="1">
      <c r="A334" s="363" t="s">
        <v>168</v>
      </c>
      <c r="B334" s="274" t="s">
        <v>777</v>
      </c>
      <c r="C334" s="274" t="s">
        <v>953</v>
      </c>
      <c r="D334" s="287" t="s">
        <v>243</v>
      </c>
      <c r="E334" s="274"/>
      <c r="F334" s="275">
        <f>F335+F336</f>
        <v>15478.097</v>
      </c>
    </row>
    <row r="335" spans="1:6" ht="67.5" hidden="1">
      <c r="A335" s="274" t="s">
        <v>939</v>
      </c>
      <c r="B335" s="274" t="s">
        <v>777</v>
      </c>
      <c r="C335" s="274" t="s">
        <v>953</v>
      </c>
      <c r="D335" s="287" t="s">
        <v>243</v>
      </c>
      <c r="E335" s="274" t="s">
        <v>163</v>
      </c>
      <c r="F335" s="285">
        <v>15390.189</v>
      </c>
    </row>
    <row r="336" spans="1:6" ht="27" hidden="1">
      <c r="A336" s="279" t="s">
        <v>575</v>
      </c>
      <c r="B336" s="274" t="s">
        <v>777</v>
      </c>
      <c r="C336" s="274" t="s">
        <v>953</v>
      </c>
      <c r="D336" s="307" t="s">
        <v>243</v>
      </c>
      <c r="E336" s="274" t="s">
        <v>763</v>
      </c>
      <c r="F336" s="285">
        <v>87.908</v>
      </c>
    </row>
    <row r="337" spans="1:6" ht="54" hidden="1">
      <c r="A337" s="296" t="s">
        <v>857</v>
      </c>
      <c r="B337" s="286" t="s">
        <v>777</v>
      </c>
      <c r="C337" s="286" t="s">
        <v>953</v>
      </c>
      <c r="D337" s="286" t="s">
        <v>915</v>
      </c>
      <c r="E337" s="286"/>
      <c r="F337" s="280">
        <f>F338</f>
        <v>51</v>
      </c>
    </row>
    <row r="338" spans="1:6" ht="27.75" hidden="1">
      <c r="A338" s="331" t="s">
        <v>839</v>
      </c>
      <c r="B338" s="274" t="s">
        <v>777</v>
      </c>
      <c r="C338" s="274" t="s">
        <v>953</v>
      </c>
      <c r="D338" s="274" t="s">
        <v>916</v>
      </c>
      <c r="E338" s="274"/>
      <c r="F338" s="275">
        <f>F339</f>
        <v>51</v>
      </c>
    </row>
    <row r="339" spans="1:6" ht="41.25" hidden="1">
      <c r="A339" s="332" t="s">
        <v>917</v>
      </c>
      <c r="B339" s="274" t="s">
        <v>491</v>
      </c>
      <c r="C339" s="274" t="s">
        <v>953</v>
      </c>
      <c r="D339" s="274" t="s">
        <v>918</v>
      </c>
      <c r="E339" s="274"/>
      <c r="F339" s="275">
        <f>F340</f>
        <v>51</v>
      </c>
    </row>
    <row r="340" spans="1:6" ht="27" hidden="1">
      <c r="A340" s="274" t="s">
        <v>490</v>
      </c>
      <c r="B340" s="274" t="s">
        <v>491</v>
      </c>
      <c r="C340" s="274" t="s">
        <v>953</v>
      </c>
      <c r="D340" s="274" t="s">
        <v>919</v>
      </c>
      <c r="E340" s="274"/>
      <c r="F340" s="275">
        <f>F341</f>
        <v>51</v>
      </c>
    </row>
    <row r="341" spans="1:6" ht="27" hidden="1">
      <c r="A341" s="274" t="s">
        <v>940</v>
      </c>
      <c r="B341" s="274" t="s">
        <v>777</v>
      </c>
      <c r="C341" s="274" t="s">
        <v>953</v>
      </c>
      <c r="D341" s="274" t="s">
        <v>919</v>
      </c>
      <c r="E341" s="274" t="s">
        <v>763</v>
      </c>
      <c r="F341" s="285">
        <v>51</v>
      </c>
    </row>
    <row r="342" spans="1:6" ht="15">
      <c r="A342" s="274" t="s">
        <v>153</v>
      </c>
      <c r="B342" s="274" t="s">
        <v>777</v>
      </c>
      <c r="C342" s="274" t="s">
        <v>954</v>
      </c>
      <c r="D342" s="274"/>
      <c r="E342" s="274"/>
      <c r="F342" s="275">
        <f>F343+F379+F391+F405+F410+F414+F387+F400+F395</f>
        <v>180095.31900000002</v>
      </c>
    </row>
    <row r="343" spans="1:6" ht="41.25" hidden="1">
      <c r="A343" s="303" t="s">
        <v>672</v>
      </c>
      <c r="B343" s="286" t="s">
        <v>777</v>
      </c>
      <c r="C343" s="286" t="s">
        <v>954</v>
      </c>
      <c r="D343" s="286" t="s">
        <v>988</v>
      </c>
      <c r="E343" s="286"/>
      <c r="F343" s="280">
        <f>F344</f>
        <v>178102.31900000002</v>
      </c>
    </row>
    <row r="344" spans="1:6" ht="27.75" hidden="1">
      <c r="A344" s="303" t="s">
        <v>840</v>
      </c>
      <c r="B344" s="286" t="s">
        <v>777</v>
      </c>
      <c r="C344" s="286" t="s">
        <v>954</v>
      </c>
      <c r="D344" s="286" t="s">
        <v>537</v>
      </c>
      <c r="E344" s="286"/>
      <c r="F344" s="280">
        <f>F345+F362+F369</f>
        <v>178102.31900000002</v>
      </c>
    </row>
    <row r="345" spans="1:6" ht="27.75" hidden="1">
      <c r="A345" s="293" t="s">
        <v>238</v>
      </c>
      <c r="B345" s="286" t="s">
        <v>777</v>
      </c>
      <c r="C345" s="286" t="s">
        <v>954</v>
      </c>
      <c r="D345" s="286" t="s">
        <v>239</v>
      </c>
      <c r="E345" s="286"/>
      <c r="F345" s="280">
        <f>F346+F349+F351+F360</f>
        <v>175742.31900000002</v>
      </c>
    </row>
    <row r="346" spans="1:6" ht="108.75" hidden="1">
      <c r="A346" s="326" t="s">
        <v>169</v>
      </c>
      <c r="B346" s="274" t="s">
        <v>777</v>
      </c>
      <c r="C346" s="274" t="s">
        <v>954</v>
      </c>
      <c r="D346" s="274" t="s">
        <v>242</v>
      </c>
      <c r="E346" s="274"/>
      <c r="F346" s="275">
        <f>F347+F348</f>
        <v>157775.016</v>
      </c>
    </row>
    <row r="347" spans="1:6" ht="67.5" hidden="1">
      <c r="A347" s="274" t="s">
        <v>939</v>
      </c>
      <c r="B347" s="274" t="s">
        <v>777</v>
      </c>
      <c r="C347" s="274" t="s">
        <v>954</v>
      </c>
      <c r="D347" s="274" t="s">
        <v>242</v>
      </c>
      <c r="E347" s="274" t="s">
        <v>163</v>
      </c>
      <c r="F347" s="275">
        <v>150793.157</v>
      </c>
    </row>
    <row r="348" spans="1:6" ht="27" hidden="1">
      <c r="A348" s="279" t="s">
        <v>575</v>
      </c>
      <c r="B348" s="274" t="s">
        <v>777</v>
      </c>
      <c r="C348" s="274" t="s">
        <v>954</v>
      </c>
      <c r="D348" s="274" t="s">
        <v>242</v>
      </c>
      <c r="E348" s="274" t="s">
        <v>763</v>
      </c>
      <c r="F348" s="275">
        <v>6981.859</v>
      </c>
    </row>
    <row r="349" spans="1:6" ht="27" hidden="1">
      <c r="A349" s="286" t="s">
        <v>310</v>
      </c>
      <c r="B349" s="286" t="s">
        <v>777</v>
      </c>
      <c r="C349" s="286" t="s">
        <v>954</v>
      </c>
      <c r="D349" s="286" t="s">
        <v>244</v>
      </c>
      <c r="E349" s="286"/>
      <c r="F349" s="280">
        <f>F350</f>
        <v>1177.303</v>
      </c>
    </row>
    <row r="350" spans="1:6" ht="67.5" hidden="1">
      <c r="A350" s="274" t="s">
        <v>939</v>
      </c>
      <c r="B350" s="274" t="s">
        <v>777</v>
      </c>
      <c r="C350" s="274" t="s">
        <v>954</v>
      </c>
      <c r="D350" s="274" t="s">
        <v>244</v>
      </c>
      <c r="E350" s="274" t="s">
        <v>163</v>
      </c>
      <c r="F350" s="275">
        <v>1177.303</v>
      </c>
    </row>
    <row r="351" spans="1:6" ht="27" hidden="1">
      <c r="A351" s="286" t="s">
        <v>880</v>
      </c>
      <c r="B351" s="274" t="s">
        <v>777</v>
      </c>
      <c r="C351" s="274" t="s">
        <v>954</v>
      </c>
      <c r="D351" s="274" t="s">
        <v>236</v>
      </c>
      <c r="E351" s="274"/>
      <c r="F351" s="275">
        <f>F352+F353+F354</f>
        <v>16290</v>
      </c>
    </row>
    <row r="352" spans="1:6" ht="67.5" hidden="1">
      <c r="A352" s="274" t="s">
        <v>939</v>
      </c>
      <c r="B352" s="274" t="s">
        <v>777</v>
      </c>
      <c r="C352" s="274" t="s">
        <v>954</v>
      </c>
      <c r="D352" s="274" t="s">
        <v>236</v>
      </c>
      <c r="E352" s="274" t="s">
        <v>163</v>
      </c>
      <c r="F352" s="275">
        <v>48</v>
      </c>
    </row>
    <row r="353" spans="1:6" ht="27.75" hidden="1">
      <c r="A353" s="333" t="s">
        <v>575</v>
      </c>
      <c r="B353" s="274" t="s">
        <v>777</v>
      </c>
      <c r="C353" s="274" t="s">
        <v>954</v>
      </c>
      <c r="D353" s="274" t="s">
        <v>236</v>
      </c>
      <c r="E353" s="274" t="s">
        <v>763</v>
      </c>
      <c r="F353" s="275">
        <v>14690</v>
      </c>
    </row>
    <row r="354" spans="1:6" ht="27" hidden="1">
      <c r="A354" s="349" t="s">
        <v>161</v>
      </c>
      <c r="B354" s="274" t="s">
        <v>777</v>
      </c>
      <c r="C354" s="274" t="s">
        <v>954</v>
      </c>
      <c r="D354" s="274" t="s">
        <v>236</v>
      </c>
      <c r="E354" s="274" t="s">
        <v>162</v>
      </c>
      <c r="F354" s="275">
        <v>1552</v>
      </c>
    </row>
    <row r="355" spans="1:6" ht="27.75" hidden="1">
      <c r="A355" s="303" t="s">
        <v>1098</v>
      </c>
      <c r="B355" s="286" t="s">
        <v>777</v>
      </c>
      <c r="C355" s="286" t="s">
        <v>954</v>
      </c>
      <c r="D355" s="286" t="s">
        <v>498</v>
      </c>
      <c r="E355" s="286"/>
      <c r="F355" s="280">
        <f>F356+F363+F365+F368+F371</f>
        <v>2360</v>
      </c>
    </row>
    <row r="356" spans="1:6" ht="27" hidden="1">
      <c r="A356" s="286" t="s">
        <v>880</v>
      </c>
      <c r="B356" s="274" t="s">
        <v>777</v>
      </c>
      <c r="C356" s="274" t="s">
        <v>954</v>
      </c>
      <c r="D356" s="274" t="s">
        <v>333</v>
      </c>
      <c r="E356" s="274"/>
      <c r="F356" s="275">
        <f>F357+F358+F359</f>
        <v>0</v>
      </c>
    </row>
    <row r="357" spans="1:6" ht="40.5" hidden="1">
      <c r="A357" s="274" t="s">
        <v>866</v>
      </c>
      <c r="B357" s="274" t="s">
        <v>777</v>
      </c>
      <c r="C357" s="274" t="s">
        <v>954</v>
      </c>
      <c r="D357" s="274" t="s">
        <v>333</v>
      </c>
      <c r="E357" s="274" t="s">
        <v>163</v>
      </c>
      <c r="F357" s="285"/>
    </row>
    <row r="358" spans="1:6" ht="15" hidden="1">
      <c r="A358" s="320" t="s">
        <v>762</v>
      </c>
      <c r="B358" s="274" t="s">
        <v>777</v>
      </c>
      <c r="C358" s="274" t="s">
        <v>954</v>
      </c>
      <c r="D358" s="274" t="s">
        <v>333</v>
      </c>
      <c r="E358" s="274" t="s">
        <v>763</v>
      </c>
      <c r="F358" s="285"/>
    </row>
    <row r="359" spans="1:6" ht="15" hidden="1">
      <c r="A359" s="349" t="s">
        <v>161</v>
      </c>
      <c r="B359" s="274" t="s">
        <v>777</v>
      </c>
      <c r="C359" s="274" t="s">
        <v>954</v>
      </c>
      <c r="D359" s="274" t="s">
        <v>333</v>
      </c>
      <c r="E359" s="274" t="s">
        <v>162</v>
      </c>
      <c r="F359" s="285"/>
    </row>
    <row r="360" spans="1:6" ht="41.25" hidden="1">
      <c r="A360" s="400" t="s">
        <v>1035</v>
      </c>
      <c r="B360" s="274" t="s">
        <v>777</v>
      </c>
      <c r="C360" s="274" t="s">
        <v>954</v>
      </c>
      <c r="D360" s="274" t="s">
        <v>1034</v>
      </c>
      <c r="E360" s="274"/>
      <c r="F360" s="285">
        <f>F361</f>
        <v>500</v>
      </c>
    </row>
    <row r="361" spans="1:6" ht="27" hidden="1">
      <c r="A361" s="274" t="s">
        <v>929</v>
      </c>
      <c r="B361" s="274" t="s">
        <v>777</v>
      </c>
      <c r="C361" s="274" t="s">
        <v>946</v>
      </c>
      <c r="D361" s="274" t="s">
        <v>457</v>
      </c>
      <c r="E361" s="274" t="s">
        <v>757</v>
      </c>
      <c r="F361" s="285">
        <v>500</v>
      </c>
    </row>
    <row r="362" spans="1:6" ht="41.25" hidden="1">
      <c r="A362" s="332" t="s">
        <v>692</v>
      </c>
      <c r="B362" s="274" t="s">
        <v>777</v>
      </c>
      <c r="C362" s="274" t="s">
        <v>954</v>
      </c>
      <c r="D362" s="274" t="s">
        <v>693</v>
      </c>
      <c r="E362" s="274"/>
      <c r="F362" s="275">
        <f>F363</f>
        <v>686</v>
      </c>
    </row>
    <row r="363" spans="1:6" ht="27.75" hidden="1">
      <c r="A363" s="331" t="s">
        <v>235</v>
      </c>
      <c r="B363" s="274" t="s">
        <v>777</v>
      </c>
      <c r="C363" s="274" t="s">
        <v>954</v>
      </c>
      <c r="D363" s="274" t="s">
        <v>234</v>
      </c>
      <c r="E363" s="274"/>
      <c r="F363" s="275">
        <f>F364</f>
        <v>686</v>
      </c>
    </row>
    <row r="364" spans="1:6" ht="67.5" hidden="1">
      <c r="A364" s="274" t="s">
        <v>939</v>
      </c>
      <c r="B364" s="286" t="s">
        <v>777</v>
      </c>
      <c r="C364" s="274" t="s">
        <v>954</v>
      </c>
      <c r="D364" s="274" t="s">
        <v>234</v>
      </c>
      <c r="E364" s="274" t="s">
        <v>163</v>
      </c>
      <c r="F364" s="275">
        <v>686</v>
      </c>
    </row>
    <row r="365" spans="1:6" ht="40.5" hidden="1">
      <c r="A365" s="286" t="s">
        <v>171</v>
      </c>
      <c r="B365" s="274" t="s">
        <v>777</v>
      </c>
      <c r="C365" s="274" t="s">
        <v>954</v>
      </c>
      <c r="D365" s="274" t="s">
        <v>184</v>
      </c>
      <c r="E365" s="274"/>
      <c r="F365" s="275">
        <f>F366</f>
        <v>0</v>
      </c>
    </row>
    <row r="366" spans="1:6" ht="27" hidden="1">
      <c r="A366" s="364" t="s">
        <v>575</v>
      </c>
      <c r="B366" s="274" t="s">
        <v>777</v>
      </c>
      <c r="C366" s="274" t="s">
        <v>954</v>
      </c>
      <c r="D366" s="274" t="s">
        <v>184</v>
      </c>
      <c r="E366" s="274" t="s">
        <v>763</v>
      </c>
      <c r="F366" s="275"/>
    </row>
    <row r="367" spans="1:6" ht="40.5" hidden="1">
      <c r="A367" s="286" t="s">
        <v>492</v>
      </c>
      <c r="B367" s="274" t="s">
        <v>777</v>
      </c>
      <c r="C367" s="274" t="s">
        <v>954</v>
      </c>
      <c r="D367" s="274" t="s">
        <v>185</v>
      </c>
      <c r="E367" s="274"/>
      <c r="F367" s="275">
        <f>F368</f>
        <v>0</v>
      </c>
    </row>
    <row r="368" spans="1:6" ht="27" hidden="1">
      <c r="A368" s="274" t="s">
        <v>940</v>
      </c>
      <c r="B368" s="274" t="s">
        <v>777</v>
      </c>
      <c r="C368" s="274" t="s">
        <v>954</v>
      </c>
      <c r="D368" s="274" t="s">
        <v>185</v>
      </c>
      <c r="E368" s="274" t="s">
        <v>763</v>
      </c>
      <c r="F368" s="275"/>
    </row>
    <row r="369" spans="1:6" ht="41.25" hidden="1">
      <c r="A369" s="312" t="s">
        <v>694</v>
      </c>
      <c r="B369" s="286" t="s">
        <v>777</v>
      </c>
      <c r="C369" s="274" t="s">
        <v>954</v>
      </c>
      <c r="D369" s="274" t="s">
        <v>695</v>
      </c>
      <c r="E369" s="274"/>
      <c r="F369" s="275">
        <f>F370</f>
        <v>1674</v>
      </c>
    </row>
    <row r="370" spans="1:6" ht="54.75" hidden="1">
      <c r="A370" s="365" t="s">
        <v>835</v>
      </c>
      <c r="B370" s="274" t="s">
        <v>777</v>
      </c>
      <c r="C370" s="274" t="s">
        <v>954</v>
      </c>
      <c r="D370" s="274" t="s">
        <v>834</v>
      </c>
      <c r="E370" s="286"/>
      <c r="F370" s="275">
        <f>F371</f>
        <v>1674</v>
      </c>
    </row>
    <row r="371" spans="1:6" ht="27.75" hidden="1">
      <c r="A371" s="366" t="s">
        <v>575</v>
      </c>
      <c r="B371" s="274" t="s">
        <v>777</v>
      </c>
      <c r="C371" s="274" t="s">
        <v>954</v>
      </c>
      <c r="D371" s="274" t="s">
        <v>834</v>
      </c>
      <c r="E371" s="274" t="s">
        <v>763</v>
      </c>
      <c r="F371" s="275">
        <v>1674</v>
      </c>
    </row>
    <row r="372" spans="1:6" ht="27.75" hidden="1">
      <c r="A372" s="303" t="s">
        <v>1098</v>
      </c>
      <c r="B372" s="274" t="s">
        <v>777</v>
      </c>
      <c r="C372" s="274" t="s">
        <v>954</v>
      </c>
      <c r="D372" s="274" t="s">
        <v>498</v>
      </c>
      <c r="E372" s="274"/>
      <c r="F372" s="280" t="e">
        <f>#REF!+#REF!+#REF!</f>
        <v>#REF!</v>
      </c>
    </row>
    <row r="373" spans="1:6" ht="41.25" hidden="1">
      <c r="A373" s="303" t="s">
        <v>1064</v>
      </c>
      <c r="B373" s="274" t="s">
        <v>777</v>
      </c>
      <c r="C373" s="274" t="s">
        <v>954</v>
      </c>
      <c r="D373" s="274" t="s">
        <v>183</v>
      </c>
      <c r="E373" s="274"/>
      <c r="F373" s="280">
        <f>F374</f>
        <v>0</v>
      </c>
    </row>
    <row r="374" spans="1:6" ht="15" hidden="1">
      <c r="A374" s="274" t="s">
        <v>929</v>
      </c>
      <c r="B374" s="274" t="s">
        <v>777</v>
      </c>
      <c r="C374" s="274" t="s">
        <v>946</v>
      </c>
      <c r="D374" s="274" t="s">
        <v>183</v>
      </c>
      <c r="E374" s="274" t="s">
        <v>757</v>
      </c>
      <c r="F374" s="280"/>
    </row>
    <row r="375" spans="1:6" ht="54" hidden="1">
      <c r="A375" s="286" t="s">
        <v>1044</v>
      </c>
      <c r="B375" s="286" t="s">
        <v>777</v>
      </c>
      <c r="C375" s="286" t="s">
        <v>954</v>
      </c>
      <c r="D375" s="286" t="s">
        <v>186</v>
      </c>
      <c r="E375" s="286"/>
      <c r="F375" s="280">
        <f>F376</f>
        <v>0</v>
      </c>
    </row>
    <row r="376" spans="1:6" ht="27" hidden="1">
      <c r="A376" s="279" t="s">
        <v>575</v>
      </c>
      <c r="B376" s="274" t="s">
        <v>777</v>
      </c>
      <c r="C376" s="274" t="s">
        <v>954</v>
      </c>
      <c r="D376" s="274" t="s">
        <v>457</v>
      </c>
      <c r="E376" s="274" t="s">
        <v>757</v>
      </c>
      <c r="F376" s="280"/>
    </row>
    <row r="377" spans="1:6" ht="40.5" hidden="1">
      <c r="A377" s="274" t="s">
        <v>319</v>
      </c>
      <c r="B377" s="274" t="s">
        <v>777</v>
      </c>
      <c r="C377" s="274" t="s">
        <v>954</v>
      </c>
      <c r="D377" s="286" t="s">
        <v>578</v>
      </c>
      <c r="E377" s="274"/>
      <c r="F377" s="280">
        <f>F378</f>
        <v>0</v>
      </c>
    </row>
    <row r="378" spans="1:6" ht="27" hidden="1">
      <c r="A378" s="279" t="s">
        <v>575</v>
      </c>
      <c r="B378" s="274" t="s">
        <v>777</v>
      </c>
      <c r="C378" s="274" t="s">
        <v>954</v>
      </c>
      <c r="D378" s="286" t="s">
        <v>578</v>
      </c>
      <c r="E378" s="274" t="s">
        <v>763</v>
      </c>
      <c r="F378" s="280"/>
    </row>
    <row r="379" spans="1:6" ht="54.75" hidden="1">
      <c r="A379" s="401" t="s">
        <v>857</v>
      </c>
      <c r="B379" s="286" t="s">
        <v>777</v>
      </c>
      <c r="C379" s="286" t="s">
        <v>954</v>
      </c>
      <c r="D379" s="286" t="s">
        <v>915</v>
      </c>
      <c r="E379" s="286"/>
      <c r="F379" s="280">
        <f>F380</f>
        <v>349</v>
      </c>
    </row>
    <row r="380" spans="1:6" ht="27.75" hidden="1">
      <c r="A380" s="331" t="s">
        <v>839</v>
      </c>
      <c r="B380" s="274" t="s">
        <v>777</v>
      </c>
      <c r="C380" s="274" t="s">
        <v>954</v>
      </c>
      <c r="D380" s="274" t="s">
        <v>916</v>
      </c>
      <c r="E380" s="274"/>
      <c r="F380" s="275">
        <f>F382</f>
        <v>349</v>
      </c>
    </row>
    <row r="381" spans="1:6" ht="41.25" hidden="1">
      <c r="A381" s="332" t="s">
        <v>917</v>
      </c>
      <c r="B381" s="274" t="s">
        <v>777</v>
      </c>
      <c r="C381" s="274" t="s">
        <v>954</v>
      </c>
      <c r="D381" s="274" t="s">
        <v>918</v>
      </c>
      <c r="E381" s="274"/>
      <c r="F381" s="275">
        <f>F382</f>
        <v>349</v>
      </c>
    </row>
    <row r="382" spans="1:6" ht="27" hidden="1">
      <c r="A382" s="274" t="s">
        <v>490</v>
      </c>
      <c r="B382" s="274" t="s">
        <v>777</v>
      </c>
      <c r="C382" s="274" t="s">
        <v>954</v>
      </c>
      <c r="D382" s="274" t="s">
        <v>919</v>
      </c>
      <c r="E382" s="274"/>
      <c r="F382" s="275">
        <f>F383</f>
        <v>349</v>
      </c>
    </row>
    <row r="383" spans="1:6" ht="27.75" hidden="1">
      <c r="A383" s="333" t="s">
        <v>575</v>
      </c>
      <c r="B383" s="274" t="s">
        <v>777</v>
      </c>
      <c r="C383" s="274" t="s">
        <v>954</v>
      </c>
      <c r="D383" s="274" t="s">
        <v>919</v>
      </c>
      <c r="E383" s="274" t="s">
        <v>494</v>
      </c>
      <c r="F383" s="285">
        <v>349</v>
      </c>
    </row>
    <row r="384" spans="1:6" ht="40.5" hidden="1">
      <c r="A384" s="379" t="s">
        <v>297</v>
      </c>
      <c r="B384" s="286" t="s">
        <v>777</v>
      </c>
      <c r="C384" s="286" t="s">
        <v>954</v>
      </c>
      <c r="D384" s="286" t="s">
        <v>469</v>
      </c>
      <c r="E384" s="286"/>
      <c r="F384" s="275">
        <f>F385</f>
        <v>0</v>
      </c>
    </row>
    <row r="385" spans="1:6" ht="27" hidden="1">
      <c r="A385" s="274" t="s">
        <v>495</v>
      </c>
      <c r="B385" s="274" t="s">
        <v>777</v>
      </c>
      <c r="C385" s="274" t="s">
        <v>954</v>
      </c>
      <c r="D385" s="274" t="s">
        <v>334</v>
      </c>
      <c r="E385" s="274"/>
      <c r="F385" s="275">
        <f>F386</f>
        <v>0</v>
      </c>
    </row>
    <row r="386" spans="1:6" ht="27" hidden="1">
      <c r="A386" s="274" t="s">
        <v>940</v>
      </c>
      <c r="B386" s="274" t="s">
        <v>777</v>
      </c>
      <c r="C386" s="274" t="s">
        <v>954</v>
      </c>
      <c r="D386" s="274" t="s">
        <v>334</v>
      </c>
      <c r="E386" s="274" t="s">
        <v>763</v>
      </c>
      <c r="F386" s="285"/>
    </row>
    <row r="387" spans="1:6" ht="54.75" hidden="1">
      <c r="A387" s="303" t="s">
        <v>324</v>
      </c>
      <c r="B387" s="286" t="s">
        <v>777</v>
      </c>
      <c r="C387" s="286" t="s">
        <v>954</v>
      </c>
      <c r="D387" s="286" t="s">
        <v>451</v>
      </c>
      <c r="E387" s="286"/>
      <c r="F387" s="288">
        <f>F388</f>
        <v>0</v>
      </c>
    </row>
    <row r="388" spans="1:6" ht="67.5" hidden="1">
      <c r="A388" s="274" t="s">
        <v>1065</v>
      </c>
      <c r="B388" s="274" t="s">
        <v>777</v>
      </c>
      <c r="C388" s="274" t="s">
        <v>954</v>
      </c>
      <c r="D388" s="274" t="s">
        <v>327</v>
      </c>
      <c r="E388" s="274"/>
      <c r="F388" s="285">
        <f>F389</f>
        <v>0</v>
      </c>
    </row>
    <row r="389" spans="1:6" ht="27.75" hidden="1">
      <c r="A389" s="277" t="s">
        <v>325</v>
      </c>
      <c r="B389" s="274" t="s">
        <v>777</v>
      </c>
      <c r="C389" s="274" t="s">
        <v>954</v>
      </c>
      <c r="D389" s="274" t="s">
        <v>326</v>
      </c>
      <c r="E389" s="274"/>
      <c r="F389" s="285">
        <f>F390</f>
        <v>0</v>
      </c>
    </row>
    <row r="390" spans="1:6" ht="15" hidden="1">
      <c r="A390" s="274" t="s">
        <v>762</v>
      </c>
      <c r="B390" s="274" t="s">
        <v>777</v>
      </c>
      <c r="C390" s="274" t="s">
        <v>954</v>
      </c>
      <c r="D390" s="274" t="s">
        <v>326</v>
      </c>
      <c r="E390" s="274" t="s">
        <v>494</v>
      </c>
      <c r="F390" s="285"/>
    </row>
    <row r="391" spans="1:6" ht="40.5" hidden="1">
      <c r="A391" s="295" t="s">
        <v>584</v>
      </c>
      <c r="B391" s="286" t="s">
        <v>777</v>
      </c>
      <c r="C391" s="286" t="s">
        <v>954</v>
      </c>
      <c r="D391" s="286" t="s">
        <v>179</v>
      </c>
      <c r="E391" s="286"/>
      <c r="F391" s="275">
        <f>F392</f>
        <v>0</v>
      </c>
    </row>
    <row r="392" spans="1:6" ht="68.25" hidden="1">
      <c r="A392" s="277" t="s">
        <v>739</v>
      </c>
      <c r="B392" s="274" t="s">
        <v>777</v>
      </c>
      <c r="C392" s="274" t="s">
        <v>954</v>
      </c>
      <c r="D392" s="274" t="s">
        <v>264</v>
      </c>
      <c r="E392" s="274"/>
      <c r="F392" s="275">
        <f>F393</f>
        <v>0</v>
      </c>
    </row>
    <row r="393" spans="1:6" ht="27.75" hidden="1">
      <c r="A393" s="359" t="s">
        <v>383</v>
      </c>
      <c r="B393" s="274" t="s">
        <v>777</v>
      </c>
      <c r="C393" s="274" t="s">
        <v>954</v>
      </c>
      <c r="D393" s="274" t="s">
        <v>386</v>
      </c>
      <c r="E393" s="274"/>
      <c r="F393" s="275">
        <f>F394</f>
        <v>0</v>
      </c>
    </row>
    <row r="394" spans="1:6" ht="27" hidden="1">
      <c r="A394" s="274" t="s">
        <v>940</v>
      </c>
      <c r="B394" s="274" t="s">
        <v>777</v>
      </c>
      <c r="C394" s="274" t="s">
        <v>954</v>
      </c>
      <c r="D394" s="274" t="s">
        <v>386</v>
      </c>
      <c r="E394" s="274" t="s">
        <v>763</v>
      </c>
      <c r="F394" s="285"/>
    </row>
    <row r="395" spans="1:6" ht="54.75" hidden="1">
      <c r="A395" s="303" t="s">
        <v>250</v>
      </c>
      <c r="B395" s="286" t="s">
        <v>777</v>
      </c>
      <c r="C395" s="286" t="s">
        <v>954</v>
      </c>
      <c r="D395" s="286" t="s">
        <v>257</v>
      </c>
      <c r="E395" s="286"/>
      <c r="F395" s="288">
        <f>F396</f>
        <v>20</v>
      </c>
    </row>
    <row r="396" spans="1:6" ht="27" hidden="1">
      <c r="A396" s="274" t="s">
        <v>251</v>
      </c>
      <c r="B396" s="274" t="s">
        <v>777</v>
      </c>
      <c r="C396" s="274" t="s">
        <v>954</v>
      </c>
      <c r="D396" s="274" t="s">
        <v>252</v>
      </c>
      <c r="E396" s="274"/>
      <c r="F396" s="285">
        <f>F397</f>
        <v>20</v>
      </c>
    </row>
    <row r="397" spans="1:6" ht="41.25" hidden="1">
      <c r="A397" s="334" t="s">
        <v>253</v>
      </c>
      <c r="B397" s="274" t="s">
        <v>777</v>
      </c>
      <c r="C397" s="274" t="s">
        <v>954</v>
      </c>
      <c r="D397" s="274" t="s">
        <v>254</v>
      </c>
      <c r="E397" s="274"/>
      <c r="F397" s="321">
        <f>F398</f>
        <v>20</v>
      </c>
    </row>
    <row r="398" spans="1:6" ht="27.75" hidden="1">
      <c r="A398" s="277" t="s">
        <v>325</v>
      </c>
      <c r="B398" s="274" t="s">
        <v>777</v>
      </c>
      <c r="C398" s="274" t="s">
        <v>954</v>
      </c>
      <c r="D398" s="274" t="s">
        <v>255</v>
      </c>
      <c r="E398" s="274"/>
      <c r="F398" s="321">
        <f>F399</f>
        <v>20</v>
      </c>
    </row>
    <row r="399" spans="1:6" ht="27.75" hidden="1">
      <c r="A399" s="333" t="s">
        <v>575</v>
      </c>
      <c r="B399" s="274" t="s">
        <v>777</v>
      </c>
      <c r="C399" s="274" t="s">
        <v>954</v>
      </c>
      <c r="D399" s="274" t="s">
        <v>255</v>
      </c>
      <c r="E399" s="274" t="s">
        <v>763</v>
      </c>
      <c r="F399" s="285">
        <v>20</v>
      </c>
    </row>
    <row r="400" spans="1:6" ht="40.5" hidden="1">
      <c r="A400" s="295" t="s">
        <v>582</v>
      </c>
      <c r="B400" s="286" t="s">
        <v>777</v>
      </c>
      <c r="C400" s="286" t="s">
        <v>954</v>
      </c>
      <c r="D400" s="286" t="s">
        <v>994</v>
      </c>
      <c r="E400" s="286"/>
      <c r="F400" s="275">
        <f>F401</f>
        <v>10</v>
      </c>
    </row>
    <row r="401" spans="1:6" ht="27.75" hidden="1">
      <c r="A401" s="277" t="s">
        <v>745</v>
      </c>
      <c r="B401" s="274" t="s">
        <v>777</v>
      </c>
      <c r="C401" s="274" t="s">
        <v>954</v>
      </c>
      <c r="D401" s="274" t="s">
        <v>996</v>
      </c>
      <c r="E401" s="274"/>
      <c r="F401" s="275">
        <f>F403</f>
        <v>10</v>
      </c>
    </row>
    <row r="402" spans="1:6" ht="68.25" hidden="1">
      <c r="A402" s="293" t="s">
        <v>997</v>
      </c>
      <c r="B402" s="274" t="s">
        <v>777</v>
      </c>
      <c r="C402" s="274" t="s">
        <v>954</v>
      </c>
      <c r="D402" s="274" t="s">
        <v>998</v>
      </c>
      <c r="E402" s="274"/>
      <c r="F402" s="275">
        <f>F403</f>
        <v>10</v>
      </c>
    </row>
    <row r="403" spans="1:6" ht="27" hidden="1">
      <c r="A403" s="274" t="s">
        <v>383</v>
      </c>
      <c r="B403" s="274" t="s">
        <v>777</v>
      </c>
      <c r="C403" s="274" t="s">
        <v>954</v>
      </c>
      <c r="D403" s="274" t="s">
        <v>999</v>
      </c>
      <c r="E403" s="274"/>
      <c r="F403" s="275">
        <f>F404</f>
        <v>10</v>
      </c>
    </row>
    <row r="404" spans="1:6" ht="27.75" hidden="1">
      <c r="A404" s="333" t="s">
        <v>575</v>
      </c>
      <c r="B404" s="274" t="s">
        <v>777</v>
      </c>
      <c r="C404" s="274" t="s">
        <v>954</v>
      </c>
      <c r="D404" s="274" t="s">
        <v>999</v>
      </c>
      <c r="E404" s="274" t="s">
        <v>763</v>
      </c>
      <c r="F404" s="285">
        <v>10</v>
      </c>
    </row>
    <row r="405" spans="1:6" ht="27.75" hidden="1">
      <c r="A405" s="277" t="s">
        <v>439</v>
      </c>
      <c r="B405" s="274" t="s">
        <v>777</v>
      </c>
      <c r="C405" s="274" t="s">
        <v>954</v>
      </c>
      <c r="D405" s="274" t="s">
        <v>539</v>
      </c>
      <c r="E405" s="274"/>
      <c r="F405" s="285">
        <f>F406</f>
        <v>114</v>
      </c>
    </row>
    <row r="406" spans="1:6" ht="27.75" hidden="1">
      <c r="A406" s="277" t="s">
        <v>686</v>
      </c>
      <c r="B406" s="274" t="s">
        <v>777</v>
      </c>
      <c r="C406" s="274" t="s">
        <v>954</v>
      </c>
      <c r="D406" s="274" t="s">
        <v>543</v>
      </c>
      <c r="E406" s="274"/>
      <c r="F406" s="285">
        <f>F407</f>
        <v>114</v>
      </c>
    </row>
    <row r="407" spans="1:6" ht="27.75" hidden="1">
      <c r="A407" s="309" t="s">
        <v>687</v>
      </c>
      <c r="B407" s="274" t="s">
        <v>777</v>
      </c>
      <c r="C407" s="274" t="s">
        <v>954</v>
      </c>
      <c r="D407" s="274" t="s">
        <v>544</v>
      </c>
      <c r="E407" s="274"/>
      <c r="F407" s="285">
        <f>F408</f>
        <v>114</v>
      </c>
    </row>
    <row r="408" spans="1:6" ht="27" hidden="1">
      <c r="A408" s="274" t="s">
        <v>384</v>
      </c>
      <c r="B408" s="274" t="s">
        <v>777</v>
      </c>
      <c r="C408" s="274" t="s">
        <v>954</v>
      </c>
      <c r="D408" s="274" t="s">
        <v>545</v>
      </c>
      <c r="E408" s="274"/>
      <c r="F408" s="285">
        <f>F409</f>
        <v>114</v>
      </c>
    </row>
    <row r="409" spans="1:6" ht="27.75" hidden="1">
      <c r="A409" s="333" t="s">
        <v>575</v>
      </c>
      <c r="B409" s="274" t="s">
        <v>777</v>
      </c>
      <c r="C409" s="274" t="s">
        <v>954</v>
      </c>
      <c r="D409" s="274" t="s">
        <v>545</v>
      </c>
      <c r="E409" s="274" t="s">
        <v>763</v>
      </c>
      <c r="F409" s="285">
        <v>114</v>
      </c>
    </row>
    <row r="410" spans="1:6" ht="41.25" hidden="1">
      <c r="A410" s="277" t="s">
        <v>876</v>
      </c>
      <c r="B410" s="274" t="s">
        <v>777</v>
      </c>
      <c r="C410" s="274" t="s">
        <v>954</v>
      </c>
      <c r="D410" s="274" t="s">
        <v>1099</v>
      </c>
      <c r="E410" s="274"/>
      <c r="F410" s="288">
        <f>F411</f>
        <v>0</v>
      </c>
    </row>
    <row r="411" spans="1:6" ht="67.5" hidden="1">
      <c r="A411" s="320" t="s">
        <v>1057</v>
      </c>
      <c r="B411" s="274" t="s">
        <v>777</v>
      </c>
      <c r="C411" s="274" t="s">
        <v>954</v>
      </c>
      <c r="D411" s="274" t="s">
        <v>320</v>
      </c>
      <c r="E411" s="274"/>
      <c r="F411" s="288">
        <f>F412</f>
        <v>0</v>
      </c>
    </row>
    <row r="412" spans="1:6" ht="27" hidden="1">
      <c r="A412" s="274" t="s">
        <v>877</v>
      </c>
      <c r="B412" s="274" t="s">
        <v>777</v>
      </c>
      <c r="C412" s="274" t="s">
        <v>954</v>
      </c>
      <c r="D412" s="274" t="s">
        <v>1058</v>
      </c>
      <c r="E412" s="274"/>
      <c r="F412" s="285">
        <f>F413</f>
        <v>0</v>
      </c>
    </row>
    <row r="413" spans="1:6" ht="27" hidden="1">
      <c r="A413" s="274" t="s">
        <v>940</v>
      </c>
      <c r="B413" s="274" t="s">
        <v>777</v>
      </c>
      <c r="C413" s="274" t="s">
        <v>954</v>
      </c>
      <c r="D413" s="274" t="s">
        <v>1058</v>
      </c>
      <c r="E413" s="274" t="s">
        <v>763</v>
      </c>
      <c r="F413" s="285"/>
    </row>
    <row r="414" spans="1:6" ht="27.75" hidden="1">
      <c r="A414" s="292" t="s">
        <v>286</v>
      </c>
      <c r="B414" s="286" t="s">
        <v>777</v>
      </c>
      <c r="C414" s="286" t="s">
        <v>954</v>
      </c>
      <c r="D414" s="286" t="s">
        <v>841</v>
      </c>
      <c r="E414" s="274"/>
      <c r="F414" s="275">
        <f>F415</f>
        <v>1500</v>
      </c>
    </row>
    <row r="415" spans="1:6" ht="41.25" hidden="1">
      <c r="A415" s="330" t="s">
        <v>287</v>
      </c>
      <c r="B415" s="274" t="s">
        <v>777</v>
      </c>
      <c r="C415" s="274" t="s">
        <v>954</v>
      </c>
      <c r="D415" s="274" t="s">
        <v>232</v>
      </c>
      <c r="E415" s="274"/>
      <c r="F415" s="275">
        <f>F416</f>
        <v>1500</v>
      </c>
    </row>
    <row r="416" spans="1:6" ht="27" hidden="1">
      <c r="A416" s="274" t="s">
        <v>495</v>
      </c>
      <c r="B416" s="274" t="s">
        <v>777</v>
      </c>
      <c r="C416" s="274" t="s">
        <v>954</v>
      </c>
      <c r="D416" s="274" t="s">
        <v>331</v>
      </c>
      <c r="E416" s="274"/>
      <c r="F416" s="285">
        <f>F418</f>
        <v>1500</v>
      </c>
    </row>
    <row r="417" spans="1:6" ht="40.5" hidden="1">
      <c r="A417" s="274" t="s">
        <v>223</v>
      </c>
      <c r="B417" s="274" t="s">
        <v>777</v>
      </c>
      <c r="C417" s="274" t="s">
        <v>954</v>
      </c>
      <c r="D417" s="274" t="s">
        <v>719</v>
      </c>
      <c r="E417" s="274"/>
      <c r="F417" s="285">
        <f>F418</f>
        <v>1500</v>
      </c>
    </row>
    <row r="418" spans="1:6" ht="27" hidden="1">
      <c r="A418" s="279" t="s">
        <v>575</v>
      </c>
      <c r="B418" s="274" t="s">
        <v>777</v>
      </c>
      <c r="C418" s="274" t="s">
        <v>954</v>
      </c>
      <c r="D418" s="274" t="s">
        <v>719</v>
      </c>
      <c r="E418" s="274" t="s">
        <v>763</v>
      </c>
      <c r="F418" s="285">
        <v>1500</v>
      </c>
    </row>
    <row r="419" spans="1:6" ht="15">
      <c r="A419" s="330" t="s">
        <v>812</v>
      </c>
      <c r="B419" s="274" t="s">
        <v>777</v>
      </c>
      <c r="C419" s="274" t="s">
        <v>773</v>
      </c>
      <c r="D419" s="274"/>
      <c r="E419" s="274"/>
      <c r="F419" s="423">
        <v>8293</v>
      </c>
    </row>
    <row r="420" spans="1:6" ht="41.25" hidden="1">
      <c r="A420" s="303" t="s">
        <v>672</v>
      </c>
      <c r="B420" s="286" t="s">
        <v>491</v>
      </c>
      <c r="C420" s="286" t="s">
        <v>773</v>
      </c>
      <c r="D420" s="286" t="s">
        <v>988</v>
      </c>
      <c r="E420" s="274"/>
      <c r="F420" s="285">
        <f>F421</f>
        <v>8687</v>
      </c>
    </row>
    <row r="421" spans="1:6" ht="27.75" hidden="1">
      <c r="A421" s="303" t="s">
        <v>229</v>
      </c>
      <c r="B421" s="286" t="s">
        <v>777</v>
      </c>
      <c r="C421" s="286" t="s">
        <v>773</v>
      </c>
      <c r="D421" s="286" t="s">
        <v>989</v>
      </c>
      <c r="E421" s="286"/>
      <c r="F421" s="280">
        <f>F422</f>
        <v>8687</v>
      </c>
    </row>
    <row r="422" spans="1:6" ht="41.25" hidden="1">
      <c r="A422" s="293" t="s">
        <v>227</v>
      </c>
      <c r="B422" s="274" t="s">
        <v>777</v>
      </c>
      <c r="C422" s="274" t="s">
        <v>773</v>
      </c>
      <c r="D422" s="274" t="s">
        <v>228</v>
      </c>
      <c r="E422" s="274"/>
      <c r="F422" s="275">
        <f>F423</f>
        <v>8687</v>
      </c>
    </row>
    <row r="423" spans="1:6" ht="27" hidden="1">
      <c r="A423" s="274" t="s">
        <v>880</v>
      </c>
      <c r="B423" s="286" t="s">
        <v>777</v>
      </c>
      <c r="C423" s="274" t="s">
        <v>773</v>
      </c>
      <c r="D423" s="274" t="s">
        <v>230</v>
      </c>
      <c r="E423" s="274"/>
      <c r="F423" s="275">
        <f>F424+F425+F426</f>
        <v>8687</v>
      </c>
    </row>
    <row r="424" spans="1:6" ht="67.5" hidden="1">
      <c r="A424" s="274" t="s">
        <v>939</v>
      </c>
      <c r="B424" s="274" t="s">
        <v>777</v>
      </c>
      <c r="C424" s="274" t="s">
        <v>773</v>
      </c>
      <c r="D424" s="274" t="s">
        <v>230</v>
      </c>
      <c r="E424" s="274" t="s">
        <v>163</v>
      </c>
      <c r="F424" s="275">
        <v>7650</v>
      </c>
    </row>
    <row r="425" spans="1:6" ht="27.75" hidden="1">
      <c r="A425" s="333" t="s">
        <v>575</v>
      </c>
      <c r="B425" s="274" t="s">
        <v>777</v>
      </c>
      <c r="C425" s="274" t="s">
        <v>773</v>
      </c>
      <c r="D425" s="274" t="s">
        <v>230</v>
      </c>
      <c r="E425" s="274" t="s">
        <v>763</v>
      </c>
      <c r="F425" s="275">
        <v>1016</v>
      </c>
    </row>
    <row r="426" spans="1:6" ht="27" hidden="1">
      <c r="A426" s="349" t="s">
        <v>161</v>
      </c>
      <c r="B426" s="274" t="s">
        <v>777</v>
      </c>
      <c r="C426" s="274" t="s">
        <v>773</v>
      </c>
      <c r="D426" s="274" t="s">
        <v>230</v>
      </c>
      <c r="E426" s="274" t="s">
        <v>162</v>
      </c>
      <c r="F426" s="275">
        <v>21</v>
      </c>
    </row>
    <row r="427" spans="1:6" ht="15">
      <c r="A427" s="274" t="s">
        <v>718</v>
      </c>
      <c r="B427" s="274" t="s">
        <v>777</v>
      </c>
      <c r="C427" s="274" t="s">
        <v>777</v>
      </c>
      <c r="D427" s="274"/>
      <c r="E427" s="274"/>
      <c r="F427" s="275">
        <f>F428</f>
        <v>1030</v>
      </c>
    </row>
    <row r="428" spans="1:6" ht="68.25" hidden="1">
      <c r="A428" s="330" t="s">
        <v>478</v>
      </c>
      <c r="B428" s="286" t="s">
        <v>777</v>
      </c>
      <c r="C428" s="286" t="s">
        <v>777</v>
      </c>
      <c r="D428" s="286" t="s">
        <v>479</v>
      </c>
      <c r="E428" s="286"/>
      <c r="F428" s="280">
        <f>F429+F433</f>
        <v>1030</v>
      </c>
    </row>
    <row r="429" spans="1:6" ht="41.25" hidden="1">
      <c r="A429" s="292" t="s">
        <v>481</v>
      </c>
      <c r="B429" s="286" t="s">
        <v>777</v>
      </c>
      <c r="C429" s="286" t="s">
        <v>777</v>
      </c>
      <c r="D429" s="286" t="s">
        <v>842</v>
      </c>
      <c r="E429" s="286"/>
      <c r="F429" s="280">
        <f>F430</f>
        <v>180</v>
      </c>
    </row>
    <row r="430" spans="1:6" ht="41.25" hidden="1">
      <c r="A430" s="305" t="s">
        <v>482</v>
      </c>
      <c r="B430" s="274" t="s">
        <v>777</v>
      </c>
      <c r="C430" s="274" t="s">
        <v>777</v>
      </c>
      <c r="D430" s="274" t="s">
        <v>1040</v>
      </c>
      <c r="E430" s="274"/>
      <c r="F430" s="275">
        <f>F431</f>
        <v>180</v>
      </c>
    </row>
    <row r="431" spans="1:6" ht="27" hidden="1">
      <c r="A431" s="370" t="s">
        <v>500</v>
      </c>
      <c r="B431" s="274" t="s">
        <v>777</v>
      </c>
      <c r="C431" s="274" t="s">
        <v>777</v>
      </c>
      <c r="D431" s="274" t="s">
        <v>484</v>
      </c>
      <c r="E431" s="274"/>
      <c r="F431" s="275">
        <f>F432</f>
        <v>180</v>
      </c>
    </row>
    <row r="432" spans="1:6" ht="27" hidden="1">
      <c r="A432" s="279" t="s">
        <v>575</v>
      </c>
      <c r="B432" s="274" t="s">
        <v>777</v>
      </c>
      <c r="C432" s="274" t="s">
        <v>777</v>
      </c>
      <c r="D432" s="274" t="s">
        <v>484</v>
      </c>
      <c r="E432" s="274" t="s">
        <v>763</v>
      </c>
      <c r="F432" s="285">
        <v>180</v>
      </c>
    </row>
    <row r="433" spans="1:6" ht="27.75" hidden="1">
      <c r="A433" s="292" t="s">
        <v>979</v>
      </c>
      <c r="B433" s="274" t="s">
        <v>777</v>
      </c>
      <c r="C433" s="274" t="s">
        <v>777</v>
      </c>
      <c r="D433" s="274" t="s">
        <v>486</v>
      </c>
      <c r="E433" s="274"/>
      <c r="F433" s="285">
        <f>F434</f>
        <v>850</v>
      </c>
    </row>
    <row r="434" spans="1:6" ht="41.25" hidden="1">
      <c r="A434" s="293" t="s">
        <v>981</v>
      </c>
      <c r="B434" s="274" t="s">
        <v>777</v>
      </c>
      <c r="C434" s="274" t="s">
        <v>777</v>
      </c>
      <c r="D434" s="274" t="s">
        <v>843</v>
      </c>
      <c r="E434" s="274"/>
      <c r="F434" s="285">
        <f>F435</f>
        <v>850</v>
      </c>
    </row>
    <row r="435" spans="1:6" ht="27" hidden="1">
      <c r="A435" s="330" t="s">
        <v>323</v>
      </c>
      <c r="B435" s="274" t="s">
        <v>777</v>
      </c>
      <c r="C435" s="274" t="s">
        <v>777</v>
      </c>
      <c r="D435" s="274" t="s">
        <v>1024</v>
      </c>
      <c r="E435" s="274"/>
      <c r="F435" s="285">
        <f>F436</f>
        <v>850</v>
      </c>
    </row>
    <row r="436" spans="1:6" ht="27" hidden="1">
      <c r="A436" s="307" t="s">
        <v>298</v>
      </c>
      <c r="B436" s="274" t="s">
        <v>777</v>
      </c>
      <c r="C436" s="274" t="s">
        <v>777</v>
      </c>
      <c r="D436" s="274" t="s">
        <v>1024</v>
      </c>
      <c r="E436" s="274" t="s">
        <v>160</v>
      </c>
      <c r="F436" s="285">
        <v>850</v>
      </c>
    </row>
    <row r="437" spans="1:6" ht="27" hidden="1">
      <c r="A437" s="330" t="s">
        <v>323</v>
      </c>
      <c r="B437" s="274" t="s">
        <v>777</v>
      </c>
      <c r="C437" s="274" t="s">
        <v>777</v>
      </c>
      <c r="D437" s="274" t="s">
        <v>984</v>
      </c>
      <c r="E437" s="274"/>
      <c r="F437" s="285">
        <f>F438</f>
        <v>0</v>
      </c>
    </row>
    <row r="438" spans="1:6" ht="27" hidden="1">
      <c r="A438" s="307" t="s">
        <v>298</v>
      </c>
      <c r="B438" s="274" t="s">
        <v>777</v>
      </c>
      <c r="C438" s="274" t="s">
        <v>777</v>
      </c>
      <c r="D438" s="274" t="s">
        <v>984</v>
      </c>
      <c r="E438" s="274" t="s">
        <v>160</v>
      </c>
      <c r="F438" s="285"/>
    </row>
    <row r="439" spans="1:6" ht="15">
      <c r="A439" s="274" t="s">
        <v>770</v>
      </c>
      <c r="B439" s="274" t="s">
        <v>777</v>
      </c>
      <c r="C439" s="274" t="s">
        <v>779</v>
      </c>
      <c r="D439" s="274"/>
      <c r="E439" s="274"/>
      <c r="F439" s="418">
        <v>6234.826</v>
      </c>
    </row>
    <row r="440" spans="1:6" ht="42.75" hidden="1">
      <c r="A440" s="278" t="s">
        <v>672</v>
      </c>
      <c r="B440" s="273" t="s">
        <v>491</v>
      </c>
      <c r="C440" s="273" t="s">
        <v>779</v>
      </c>
      <c r="D440" s="273" t="s">
        <v>988</v>
      </c>
      <c r="E440" s="274"/>
      <c r="F440" s="275">
        <f>F441</f>
        <v>5764.826</v>
      </c>
    </row>
    <row r="441" spans="1:6" ht="27.75" hidden="1">
      <c r="A441" s="303" t="s">
        <v>673</v>
      </c>
      <c r="B441" s="286" t="s">
        <v>777</v>
      </c>
      <c r="C441" s="286" t="s">
        <v>779</v>
      </c>
      <c r="D441" s="286" t="s">
        <v>990</v>
      </c>
      <c r="E441" s="286"/>
      <c r="F441" s="280">
        <f>F443+F445</f>
        <v>5764.826</v>
      </c>
    </row>
    <row r="442" spans="1:6" ht="27.75" hidden="1">
      <c r="A442" s="293" t="s">
        <v>674</v>
      </c>
      <c r="B442" s="274" t="s">
        <v>777</v>
      </c>
      <c r="C442" s="274" t="s">
        <v>779</v>
      </c>
      <c r="D442" s="274" t="s">
        <v>675</v>
      </c>
      <c r="E442" s="274"/>
      <c r="F442" s="275"/>
    </row>
    <row r="443" spans="1:6" ht="41.25" hidden="1">
      <c r="A443" s="277" t="s">
        <v>1043</v>
      </c>
      <c r="B443" s="274" t="s">
        <v>491</v>
      </c>
      <c r="C443" s="274" t="s">
        <v>779</v>
      </c>
      <c r="D443" s="274" t="s">
        <v>676</v>
      </c>
      <c r="E443" s="274"/>
      <c r="F443" s="275">
        <f>F444</f>
        <v>50.826</v>
      </c>
    </row>
    <row r="444" spans="1:6" ht="67.5" hidden="1">
      <c r="A444" s="274" t="s">
        <v>939</v>
      </c>
      <c r="B444" s="274" t="s">
        <v>491</v>
      </c>
      <c r="C444" s="274" t="s">
        <v>779</v>
      </c>
      <c r="D444" s="274" t="s">
        <v>676</v>
      </c>
      <c r="E444" s="274" t="s">
        <v>163</v>
      </c>
      <c r="F444" s="275">
        <v>50.826</v>
      </c>
    </row>
    <row r="445" spans="1:6" ht="27.75" hidden="1">
      <c r="A445" s="303" t="s">
        <v>844</v>
      </c>
      <c r="B445" s="274" t="s">
        <v>777</v>
      </c>
      <c r="C445" s="274" t="s">
        <v>779</v>
      </c>
      <c r="D445" s="274" t="s">
        <v>989</v>
      </c>
      <c r="E445" s="274"/>
      <c r="F445" s="275">
        <f>F446</f>
        <v>5714</v>
      </c>
    </row>
    <row r="446" spans="1:6" ht="41.25" hidden="1">
      <c r="A446" s="332" t="s">
        <v>227</v>
      </c>
      <c r="B446" s="274" t="s">
        <v>777</v>
      </c>
      <c r="C446" s="274" t="s">
        <v>779</v>
      </c>
      <c r="D446" s="274" t="s">
        <v>228</v>
      </c>
      <c r="E446" s="274"/>
      <c r="F446" s="275">
        <f>F447</f>
        <v>5714</v>
      </c>
    </row>
    <row r="447" spans="1:6" ht="27" hidden="1">
      <c r="A447" s="274" t="s">
        <v>495</v>
      </c>
      <c r="B447" s="274" t="s">
        <v>777</v>
      </c>
      <c r="C447" s="274" t="s">
        <v>779</v>
      </c>
      <c r="D447" s="274" t="s">
        <v>677</v>
      </c>
      <c r="E447" s="274"/>
      <c r="F447" s="275">
        <f>F448+F449+F450</f>
        <v>5714</v>
      </c>
    </row>
    <row r="448" spans="1:6" ht="67.5" hidden="1">
      <c r="A448" s="274" t="s">
        <v>939</v>
      </c>
      <c r="B448" s="274" t="s">
        <v>777</v>
      </c>
      <c r="C448" s="274" t="s">
        <v>779</v>
      </c>
      <c r="D448" s="274" t="s">
        <v>332</v>
      </c>
      <c r="E448" s="274" t="s">
        <v>163</v>
      </c>
      <c r="F448" s="275">
        <v>5293</v>
      </c>
    </row>
    <row r="449" spans="1:6" ht="27" hidden="1">
      <c r="A449" s="279" t="s">
        <v>575</v>
      </c>
      <c r="B449" s="274" t="s">
        <v>777</v>
      </c>
      <c r="C449" s="274" t="s">
        <v>779</v>
      </c>
      <c r="D449" s="274" t="s">
        <v>332</v>
      </c>
      <c r="E449" s="274" t="s">
        <v>763</v>
      </c>
      <c r="F449" s="275">
        <v>418</v>
      </c>
    </row>
    <row r="450" spans="1:6" ht="15" hidden="1">
      <c r="A450" s="313" t="s">
        <v>161</v>
      </c>
      <c r="B450" s="313" t="s">
        <v>777</v>
      </c>
      <c r="C450" s="313" t="s">
        <v>779</v>
      </c>
      <c r="D450" s="313" t="s">
        <v>332</v>
      </c>
      <c r="E450" s="313" t="s">
        <v>162</v>
      </c>
      <c r="F450" s="322">
        <v>3</v>
      </c>
    </row>
    <row r="451" spans="1:6" ht="99.75" hidden="1">
      <c r="A451" s="315" t="s">
        <v>1015</v>
      </c>
      <c r="B451" s="371" t="s">
        <v>777</v>
      </c>
      <c r="C451" s="371" t="s">
        <v>779</v>
      </c>
      <c r="D451" s="315" t="s">
        <v>1018</v>
      </c>
      <c r="E451" s="315"/>
      <c r="F451" s="323">
        <f>F453</f>
        <v>290</v>
      </c>
    </row>
    <row r="452" spans="1:6" ht="42.75" hidden="1">
      <c r="A452" s="316" t="s">
        <v>1014</v>
      </c>
      <c r="B452" s="372"/>
      <c r="C452" s="372"/>
      <c r="D452" s="316"/>
      <c r="E452" s="316"/>
      <c r="F452" s="318"/>
    </row>
    <row r="453" spans="1:6" ht="41.25" hidden="1">
      <c r="A453" s="373" t="s">
        <v>1016</v>
      </c>
      <c r="B453" s="374" t="s">
        <v>777</v>
      </c>
      <c r="C453" s="374" t="s">
        <v>779</v>
      </c>
      <c r="D453" s="374" t="s">
        <v>1019</v>
      </c>
      <c r="E453" s="374"/>
      <c r="F453" s="375">
        <f>F454</f>
        <v>290</v>
      </c>
    </row>
    <row r="454" spans="1:6" ht="41.25" hidden="1">
      <c r="A454" s="319" t="s">
        <v>1017</v>
      </c>
      <c r="B454" s="274" t="s">
        <v>777</v>
      </c>
      <c r="C454" s="274" t="s">
        <v>779</v>
      </c>
      <c r="D454" s="374" t="s">
        <v>1021</v>
      </c>
      <c r="E454" s="274"/>
      <c r="F454" s="275">
        <f>F455</f>
        <v>290</v>
      </c>
    </row>
    <row r="455" spans="1:6" ht="27.75" hidden="1">
      <c r="A455" s="307" t="s">
        <v>283</v>
      </c>
      <c r="B455" s="274" t="s">
        <v>777</v>
      </c>
      <c r="C455" s="274" t="s">
        <v>779</v>
      </c>
      <c r="D455" s="274" t="s">
        <v>1020</v>
      </c>
      <c r="E455" s="274"/>
      <c r="F455" s="275">
        <f>F456</f>
        <v>290</v>
      </c>
    </row>
    <row r="456" spans="1:6" ht="27" hidden="1">
      <c r="A456" s="279" t="s">
        <v>575</v>
      </c>
      <c r="B456" s="274" t="s">
        <v>777</v>
      </c>
      <c r="C456" s="274" t="s">
        <v>779</v>
      </c>
      <c r="D456" s="274" t="s">
        <v>1020</v>
      </c>
      <c r="E456" s="274" t="s">
        <v>763</v>
      </c>
      <c r="F456" s="321">
        <v>290</v>
      </c>
    </row>
    <row r="457" spans="1:6" ht="15">
      <c r="A457" s="272" t="s">
        <v>845</v>
      </c>
      <c r="B457" s="376" t="s">
        <v>780</v>
      </c>
      <c r="C457" s="377"/>
      <c r="D457" s="377"/>
      <c r="E457" s="377"/>
      <c r="F457" s="378">
        <f>F458+F492</f>
        <v>18154.976000000002</v>
      </c>
    </row>
    <row r="458" spans="1:6" ht="15">
      <c r="A458" s="274" t="s">
        <v>771</v>
      </c>
      <c r="B458" s="274" t="s">
        <v>780</v>
      </c>
      <c r="C458" s="274" t="s">
        <v>953</v>
      </c>
      <c r="D458" s="274"/>
      <c r="E458" s="274"/>
      <c r="F458" s="418">
        <v>14758.7</v>
      </c>
    </row>
    <row r="459" spans="1:6" ht="42.75" hidden="1">
      <c r="A459" s="368" t="s">
        <v>897</v>
      </c>
      <c r="B459" s="271" t="s">
        <v>780</v>
      </c>
      <c r="C459" s="271" t="s">
        <v>953</v>
      </c>
      <c r="D459" s="271" t="s">
        <v>335</v>
      </c>
      <c r="E459" s="271"/>
      <c r="F459" s="420">
        <f>F460+F466</f>
        <v>14579.5</v>
      </c>
    </row>
    <row r="460" spans="1:6" ht="27" hidden="1">
      <c r="A460" s="379" t="s">
        <v>847</v>
      </c>
      <c r="B460" s="286" t="s">
        <v>496</v>
      </c>
      <c r="C460" s="286" t="s">
        <v>953</v>
      </c>
      <c r="D460" s="286" t="s">
        <v>667</v>
      </c>
      <c r="E460" s="273"/>
      <c r="F460" s="421">
        <f>F462</f>
        <v>8121.5</v>
      </c>
    </row>
    <row r="461" spans="1:6" ht="41.25" hidden="1">
      <c r="A461" s="380" t="s">
        <v>350</v>
      </c>
      <c r="B461" s="274" t="s">
        <v>780</v>
      </c>
      <c r="C461" s="274" t="s">
        <v>953</v>
      </c>
      <c r="D461" s="274" t="s">
        <v>351</v>
      </c>
      <c r="E461" s="273"/>
      <c r="F461" s="421"/>
    </row>
    <row r="462" spans="1:6" ht="27" hidden="1">
      <c r="A462" s="274" t="s">
        <v>495</v>
      </c>
      <c r="B462" s="274" t="s">
        <v>780</v>
      </c>
      <c r="C462" s="274" t="s">
        <v>953</v>
      </c>
      <c r="D462" s="274" t="s">
        <v>352</v>
      </c>
      <c r="E462" s="274"/>
      <c r="F462" s="418">
        <f>F463+F464+F465</f>
        <v>8121.5</v>
      </c>
    </row>
    <row r="463" spans="1:6" ht="67.5" hidden="1">
      <c r="A463" s="274" t="s">
        <v>939</v>
      </c>
      <c r="B463" s="274" t="s">
        <v>780</v>
      </c>
      <c r="C463" s="274" t="s">
        <v>953</v>
      </c>
      <c r="D463" s="274" t="s">
        <v>352</v>
      </c>
      <c r="E463" s="274" t="s">
        <v>163</v>
      </c>
      <c r="F463" s="418">
        <v>7334</v>
      </c>
    </row>
    <row r="464" spans="1:6" ht="27" hidden="1">
      <c r="A464" s="279" t="s">
        <v>575</v>
      </c>
      <c r="B464" s="274" t="s">
        <v>780</v>
      </c>
      <c r="C464" s="274" t="s">
        <v>953</v>
      </c>
      <c r="D464" s="274" t="s">
        <v>352</v>
      </c>
      <c r="E464" s="274" t="s">
        <v>763</v>
      </c>
      <c r="F464" s="418">
        <v>753.5</v>
      </c>
    </row>
    <row r="465" spans="1:6" ht="27" hidden="1">
      <c r="A465" s="274" t="s">
        <v>161</v>
      </c>
      <c r="B465" s="274" t="s">
        <v>780</v>
      </c>
      <c r="C465" s="274" t="s">
        <v>953</v>
      </c>
      <c r="D465" s="274" t="s">
        <v>352</v>
      </c>
      <c r="E465" s="274" t="s">
        <v>162</v>
      </c>
      <c r="F465" s="418">
        <v>34</v>
      </c>
    </row>
    <row r="466" spans="1:6" ht="27" hidden="1">
      <c r="A466" s="379" t="s">
        <v>848</v>
      </c>
      <c r="B466" s="286" t="s">
        <v>780</v>
      </c>
      <c r="C466" s="286" t="s">
        <v>953</v>
      </c>
      <c r="D466" s="286" t="s">
        <v>668</v>
      </c>
      <c r="E466" s="286"/>
      <c r="F466" s="421">
        <f>F467</f>
        <v>6458</v>
      </c>
    </row>
    <row r="467" spans="1:6" ht="41.25" hidden="1">
      <c r="A467" s="381" t="s">
        <v>341</v>
      </c>
      <c r="B467" s="274" t="s">
        <v>780</v>
      </c>
      <c r="C467" s="274" t="s">
        <v>953</v>
      </c>
      <c r="D467" s="274" t="s">
        <v>339</v>
      </c>
      <c r="E467" s="286"/>
      <c r="F467" s="421">
        <f>F468+F472</f>
        <v>6458</v>
      </c>
    </row>
    <row r="468" spans="1:6" ht="27" hidden="1">
      <c r="A468" s="274" t="s">
        <v>495</v>
      </c>
      <c r="B468" s="274" t="s">
        <v>780</v>
      </c>
      <c r="C468" s="274" t="s">
        <v>953</v>
      </c>
      <c r="D468" s="274" t="s">
        <v>340</v>
      </c>
      <c r="E468" s="274"/>
      <c r="F468" s="418">
        <f>F469+F470+F471</f>
        <v>6408</v>
      </c>
    </row>
    <row r="469" spans="1:6" ht="67.5" hidden="1">
      <c r="A469" s="274" t="s">
        <v>939</v>
      </c>
      <c r="B469" s="274" t="s">
        <v>780</v>
      </c>
      <c r="C469" s="274" t="s">
        <v>953</v>
      </c>
      <c r="D469" s="274" t="s">
        <v>340</v>
      </c>
      <c r="E469" s="274" t="s">
        <v>163</v>
      </c>
      <c r="F469" s="418">
        <v>5411</v>
      </c>
    </row>
    <row r="470" spans="1:6" ht="27" hidden="1">
      <c r="A470" s="279" t="s">
        <v>575</v>
      </c>
      <c r="B470" s="274" t="s">
        <v>780</v>
      </c>
      <c r="C470" s="274" t="s">
        <v>953</v>
      </c>
      <c r="D470" s="274" t="s">
        <v>340</v>
      </c>
      <c r="E470" s="274" t="s">
        <v>763</v>
      </c>
      <c r="F470" s="418">
        <v>861</v>
      </c>
    </row>
    <row r="471" spans="1:6" ht="27" hidden="1">
      <c r="A471" s="274" t="s">
        <v>161</v>
      </c>
      <c r="B471" s="274" t="s">
        <v>780</v>
      </c>
      <c r="C471" s="274" t="s">
        <v>953</v>
      </c>
      <c r="D471" s="274" t="s">
        <v>340</v>
      </c>
      <c r="E471" s="274" t="s">
        <v>162</v>
      </c>
      <c r="F471" s="418">
        <v>136</v>
      </c>
    </row>
    <row r="472" spans="1:6" ht="41.25" hidden="1">
      <c r="A472" s="277" t="s">
        <v>343</v>
      </c>
      <c r="B472" s="274" t="s">
        <v>780</v>
      </c>
      <c r="C472" s="274" t="s">
        <v>953</v>
      </c>
      <c r="D472" s="274" t="s">
        <v>344</v>
      </c>
      <c r="E472" s="274"/>
      <c r="F472" s="418">
        <f>F473</f>
        <v>50</v>
      </c>
    </row>
    <row r="473" spans="1:6" ht="27" hidden="1">
      <c r="A473" s="279" t="s">
        <v>575</v>
      </c>
      <c r="B473" s="274" t="s">
        <v>780</v>
      </c>
      <c r="C473" s="274" t="s">
        <v>953</v>
      </c>
      <c r="D473" s="274" t="s">
        <v>344</v>
      </c>
      <c r="E473" s="274" t="s">
        <v>763</v>
      </c>
      <c r="F473" s="418">
        <v>50</v>
      </c>
    </row>
    <row r="474" spans="1:6" ht="57" hidden="1">
      <c r="A474" s="367" t="s">
        <v>857</v>
      </c>
      <c r="B474" s="274" t="s">
        <v>780</v>
      </c>
      <c r="C474" s="274" t="s">
        <v>953</v>
      </c>
      <c r="D474" s="273" t="s">
        <v>915</v>
      </c>
      <c r="E474" s="273"/>
      <c r="F474" s="422">
        <f>F475</f>
        <v>75.2</v>
      </c>
    </row>
    <row r="475" spans="1:6" ht="27.75" hidden="1">
      <c r="A475" s="302" t="s">
        <v>839</v>
      </c>
      <c r="B475" s="286" t="s">
        <v>780</v>
      </c>
      <c r="C475" s="286" t="s">
        <v>953</v>
      </c>
      <c r="D475" s="286" t="s">
        <v>849</v>
      </c>
      <c r="E475" s="286"/>
      <c r="F475" s="421">
        <f>F476</f>
        <v>75.2</v>
      </c>
    </row>
    <row r="476" spans="1:6" ht="41.25" hidden="1">
      <c r="A476" s="332" t="s">
        <v>917</v>
      </c>
      <c r="B476" s="274" t="s">
        <v>780</v>
      </c>
      <c r="C476" s="274" t="s">
        <v>953</v>
      </c>
      <c r="D476" s="274" t="s">
        <v>918</v>
      </c>
      <c r="E476" s="286"/>
      <c r="F476" s="421">
        <f>F477</f>
        <v>75.2</v>
      </c>
    </row>
    <row r="477" spans="1:6" ht="15" hidden="1">
      <c r="A477" s="274" t="s">
        <v>490</v>
      </c>
      <c r="B477" s="274" t="s">
        <v>780</v>
      </c>
      <c r="C477" s="274" t="s">
        <v>953</v>
      </c>
      <c r="D477" s="274" t="s">
        <v>669</v>
      </c>
      <c r="E477" s="274"/>
      <c r="F477" s="418">
        <f>F478</f>
        <v>75.2</v>
      </c>
    </row>
    <row r="478" spans="1:6" ht="27" hidden="1">
      <c r="A478" s="279" t="s">
        <v>575</v>
      </c>
      <c r="B478" s="274" t="s">
        <v>780</v>
      </c>
      <c r="C478" s="274" t="s">
        <v>953</v>
      </c>
      <c r="D478" s="274" t="s">
        <v>669</v>
      </c>
      <c r="E478" s="274" t="s">
        <v>494</v>
      </c>
      <c r="F478" s="423">
        <v>75.2</v>
      </c>
    </row>
    <row r="479" spans="1:6" ht="40.5" hidden="1">
      <c r="A479" s="336" t="s">
        <v>584</v>
      </c>
      <c r="B479" s="273" t="s">
        <v>780</v>
      </c>
      <c r="C479" s="273" t="s">
        <v>953</v>
      </c>
      <c r="D479" s="273" t="s">
        <v>179</v>
      </c>
      <c r="E479" s="273"/>
      <c r="F479" s="420">
        <f>F480</f>
        <v>0</v>
      </c>
    </row>
    <row r="480" spans="1:6" ht="68.25" hidden="1">
      <c r="A480" s="277" t="s">
        <v>739</v>
      </c>
      <c r="B480" s="273" t="s">
        <v>780</v>
      </c>
      <c r="C480" s="273" t="s">
        <v>953</v>
      </c>
      <c r="D480" s="274" t="s">
        <v>264</v>
      </c>
      <c r="E480" s="274"/>
      <c r="F480" s="418">
        <f>F481</f>
        <v>0</v>
      </c>
    </row>
    <row r="481" spans="1:6" ht="27.75" hidden="1">
      <c r="A481" s="359" t="s">
        <v>383</v>
      </c>
      <c r="B481" s="274" t="s">
        <v>780</v>
      </c>
      <c r="C481" s="274" t="s">
        <v>953</v>
      </c>
      <c r="D481" s="274" t="s">
        <v>386</v>
      </c>
      <c r="E481" s="274"/>
      <c r="F481" s="418">
        <f>F482</f>
        <v>0</v>
      </c>
    </row>
    <row r="482" spans="1:6" ht="27" hidden="1">
      <c r="A482" s="274" t="s">
        <v>940</v>
      </c>
      <c r="B482" s="274" t="s">
        <v>780</v>
      </c>
      <c r="C482" s="274" t="s">
        <v>953</v>
      </c>
      <c r="D482" s="274" t="s">
        <v>386</v>
      </c>
      <c r="E482" s="274" t="s">
        <v>763</v>
      </c>
      <c r="F482" s="423"/>
    </row>
    <row r="483" spans="1:6" ht="15" hidden="1">
      <c r="A483" s="272"/>
      <c r="B483" s="274"/>
      <c r="C483" s="274"/>
      <c r="D483" s="273"/>
      <c r="E483" s="273"/>
      <c r="F483" s="424">
        <f>F484</f>
        <v>0</v>
      </c>
    </row>
    <row r="484" spans="1:6" ht="15" hidden="1">
      <c r="A484" s="277"/>
      <c r="B484" s="274"/>
      <c r="C484" s="274"/>
      <c r="D484" s="273"/>
      <c r="E484" s="273"/>
      <c r="F484" s="424">
        <f>F485</f>
        <v>0</v>
      </c>
    </row>
    <row r="485" spans="1:6" ht="15" hidden="1">
      <c r="A485" s="330"/>
      <c r="B485" s="274"/>
      <c r="C485" s="274"/>
      <c r="D485" s="274"/>
      <c r="E485" s="274"/>
      <c r="F485" s="423">
        <f>F486</f>
        <v>0</v>
      </c>
    </row>
    <row r="486" spans="1:6" ht="15" hidden="1">
      <c r="A486" s="274"/>
      <c r="B486" s="274"/>
      <c r="C486" s="274"/>
      <c r="D486" s="274"/>
      <c r="E486" s="274"/>
      <c r="F486" s="423"/>
    </row>
    <row r="487" spans="1:6" ht="40.5" hidden="1">
      <c r="A487" s="336" t="s">
        <v>582</v>
      </c>
      <c r="B487" s="271" t="s">
        <v>780</v>
      </c>
      <c r="C487" s="271" t="s">
        <v>953</v>
      </c>
      <c r="D487" s="271" t="s">
        <v>994</v>
      </c>
      <c r="E487" s="271"/>
      <c r="F487" s="425">
        <f>F488</f>
        <v>9</v>
      </c>
    </row>
    <row r="488" spans="1:6" ht="27.75" hidden="1">
      <c r="A488" s="303" t="s">
        <v>995</v>
      </c>
      <c r="B488" s="286" t="s">
        <v>780</v>
      </c>
      <c r="C488" s="286" t="s">
        <v>953</v>
      </c>
      <c r="D488" s="282" t="s">
        <v>850</v>
      </c>
      <c r="E488" s="286"/>
      <c r="F488" s="426">
        <f>F489</f>
        <v>9</v>
      </c>
    </row>
    <row r="489" spans="1:6" ht="68.25" hidden="1">
      <c r="A489" s="381" t="s">
        <v>997</v>
      </c>
      <c r="B489" s="286" t="s">
        <v>780</v>
      </c>
      <c r="C489" s="286" t="s">
        <v>953</v>
      </c>
      <c r="D489" s="274" t="s">
        <v>998</v>
      </c>
      <c r="E489" s="286"/>
      <c r="F489" s="426">
        <f>F490</f>
        <v>9</v>
      </c>
    </row>
    <row r="490" spans="1:6" ht="27.75" hidden="1">
      <c r="A490" s="274" t="s">
        <v>383</v>
      </c>
      <c r="B490" s="274" t="s">
        <v>780</v>
      </c>
      <c r="C490" s="274" t="s">
        <v>953</v>
      </c>
      <c r="D490" s="307" t="s">
        <v>999</v>
      </c>
      <c r="E490" s="274"/>
      <c r="F490" s="423">
        <f>F491</f>
        <v>9</v>
      </c>
    </row>
    <row r="491" spans="1:6" ht="27.75" hidden="1">
      <c r="A491" s="279" t="s">
        <v>575</v>
      </c>
      <c r="B491" s="274" t="s">
        <v>780</v>
      </c>
      <c r="C491" s="274" t="s">
        <v>953</v>
      </c>
      <c r="D491" s="307" t="s">
        <v>999</v>
      </c>
      <c r="E491" s="274" t="s">
        <v>763</v>
      </c>
      <c r="F491" s="423">
        <v>9</v>
      </c>
    </row>
    <row r="492" spans="1:6" ht="12.75" customHeight="1">
      <c r="A492" s="274" t="s">
        <v>772</v>
      </c>
      <c r="B492" s="274" t="s">
        <v>780</v>
      </c>
      <c r="C492" s="274" t="s">
        <v>774</v>
      </c>
      <c r="D492" s="274"/>
      <c r="E492" s="274"/>
      <c r="F492" s="423">
        <v>3396.276</v>
      </c>
    </row>
    <row r="493" spans="1:6" ht="42.75" hidden="1">
      <c r="A493" s="368" t="s">
        <v>897</v>
      </c>
      <c r="B493" s="273" t="s">
        <v>780</v>
      </c>
      <c r="C493" s="273" t="s">
        <v>774</v>
      </c>
      <c r="D493" s="273" t="s">
        <v>670</v>
      </c>
      <c r="E493" s="273"/>
      <c r="F493" s="276">
        <f>F494</f>
        <v>3357.276</v>
      </c>
    </row>
    <row r="494" spans="1:6" ht="27" hidden="1">
      <c r="A494" s="379" t="s">
        <v>851</v>
      </c>
      <c r="B494" s="286" t="s">
        <v>780</v>
      </c>
      <c r="C494" s="286" t="s">
        <v>774</v>
      </c>
      <c r="D494" s="286" t="s">
        <v>346</v>
      </c>
      <c r="E494" s="286"/>
      <c r="F494" s="280">
        <f>F495</f>
        <v>3357.276</v>
      </c>
    </row>
    <row r="495" spans="1:6" ht="41.25" hidden="1">
      <c r="A495" s="319" t="s">
        <v>347</v>
      </c>
      <c r="B495" s="286" t="s">
        <v>780</v>
      </c>
      <c r="C495" s="286" t="s">
        <v>774</v>
      </c>
      <c r="D495" s="286" t="s">
        <v>346</v>
      </c>
      <c r="E495" s="286"/>
      <c r="F495" s="280">
        <f>F496+F498</f>
        <v>3357.276</v>
      </c>
    </row>
    <row r="496" spans="1:6" ht="54" hidden="1">
      <c r="A496" s="320" t="s">
        <v>947</v>
      </c>
      <c r="B496" s="274" t="s">
        <v>780</v>
      </c>
      <c r="C496" s="274" t="s">
        <v>774</v>
      </c>
      <c r="D496" s="274" t="s">
        <v>349</v>
      </c>
      <c r="E496" s="274"/>
      <c r="F496" s="275">
        <f>F497</f>
        <v>24.276</v>
      </c>
    </row>
    <row r="497" spans="1:6" ht="67.5" hidden="1">
      <c r="A497" s="274" t="s">
        <v>939</v>
      </c>
      <c r="B497" s="274" t="s">
        <v>780</v>
      </c>
      <c r="C497" s="274" t="s">
        <v>774</v>
      </c>
      <c r="D497" s="274" t="s">
        <v>349</v>
      </c>
      <c r="E497" s="274" t="s">
        <v>163</v>
      </c>
      <c r="F497" s="275">
        <v>24.276</v>
      </c>
    </row>
    <row r="498" spans="1:6" ht="27" hidden="1">
      <c r="A498" s="274" t="s">
        <v>495</v>
      </c>
      <c r="B498" s="274" t="s">
        <v>780</v>
      </c>
      <c r="C498" s="274" t="s">
        <v>774</v>
      </c>
      <c r="D498" s="274" t="s">
        <v>345</v>
      </c>
      <c r="E498" s="274"/>
      <c r="F498" s="275">
        <f>F499+F500+F501</f>
        <v>3333</v>
      </c>
    </row>
    <row r="499" spans="1:6" ht="67.5" hidden="1">
      <c r="A499" s="274" t="s">
        <v>939</v>
      </c>
      <c r="B499" s="274" t="s">
        <v>780</v>
      </c>
      <c r="C499" s="274" t="s">
        <v>774</v>
      </c>
      <c r="D499" s="274" t="s">
        <v>345</v>
      </c>
      <c r="E499" s="274" t="s">
        <v>163</v>
      </c>
      <c r="F499" s="275">
        <v>3211</v>
      </c>
    </row>
    <row r="500" spans="1:6" ht="27" hidden="1">
      <c r="A500" s="279" t="s">
        <v>575</v>
      </c>
      <c r="B500" s="274" t="s">
        <v>780</v>
      </c>
      <c r="C500" s="274" t="s">
        <v>774</v>
      </c>
      <c r="D500" s="274" t="s">
        <v>345</v>
      </c>
      <c r="E500" s="274" t="s">
        <v>763</v>
      </c>
      <c r="F500" s="275">
        <v>120</v>
      </c>
    </row>
    <row r="501" spans="1:6" ht="27" hidden="1">
      <c r="A501" s="274" t="s">
        <v>161</v>
      </c>
      <c r="B501" s="274" t="s">
        <v>780</v>
      </c>
      <c r="C501" s="274" t="s">
        <v>774</v>
      </c>
      <c r="D501" s="274" t="s">
        <v>345</v>
      </c>
      <c r="E501" s="274" t="s">
        <v>162</v>
      </c>
      <c r="F501" s="275">
        <v>2</v>
      </c>
    </row>
    <row r="502" spans="1:6" ht="15">
      <c r="A502" s="382" t="s">
        <v>785</v>
      </c>
      <c r="B502" s="271">
        <v>10</v>
      </c>
      <c r="C502" s="271"/>
      <c r="D502" s="271"/>
      <c r="E502" s="271"/>
      <c r="F502" s="270">
        <f>F503+F509+F555</f>
        <v>32868.085999999996</v>
      </c>
    </row>
    <row r="503" spans="1:6" ht="15">
      <c r="A503" s="274" t="s">
        <v>786</v>
      </c>
      <c r="B503" s="274">
        <v>10</v>
      </c>
      <c r="C503" s="274" t="s">
        <v>953</v>
      </c>
      <c r="D503" s="274"/>
      <c r="E503" s="274"/>
      <c r="F503" s="275">
        <f>F504</f>
        <v>670</v>
      </c>
    </row>
    <row r="504" spans="1:6" ht="41.25" hidden="1">
      <c r="A504" s="386" t="s">
        <v>766</v>
      </c>
      <c r="B504" s="274" t="s">
        <v>159</v>
      </c>
      <c r="C504" s="274" t="s">
        <v>953</v>
      </c>
      <c r="D504" s="274" t="s">
        <v>356</v>
      </c>
      <c r="E504" s="274"/>
      <c r="F504" s="275">
        <f>F505</f>
        <v>670</v>
      </c>
    </row>
    <row r="505" spans="1:6" ht="27.75" hidden="1">
      <c r="A505" s="282" t="s">
        <v>741</v>
      </c>
      <c r="B505" s="274" t="s">
        <v>159</v>
      </c>
      <c r="C505" s="274" t="s">
        <v>953</v>
      </c>
      <c r="D505" s="274" t="s">
        <v>361</v>
      </c>
      <c r="E505" s="274"/>
      <c r="F505" s="275">
        <f>F506</f>
        <v>670</v>
      </c>
    </row>
    <row r="506" spans="1:6" ht="27.75" hidden="1">
      <c r="A506" s="293" t="s">
        <v>742</v>
      </c>
      <c r="B506" s="274" t="s">
        <v>159</v>
      </c>
      <c r="C506" s="274" t="s">
        <v>953</v>
      </c>
      <c r="D506" s="274" t="s">
        <v>743</v>
      </c>
      <c r="E506" s="274"/>
      <c r="F506" s="275">
        <f>F507</f>
        <v>670</v>
      </c>
    </row>
    <row r="507" spans="1:6" ht="27.75" hidden="1">
      <c r="A507" s="359" t="s">
        <v>1051</v>
      </c>
      <c r="B507" s="274">
        <v>10</v>
      </c>
      <c r="C507" s="274" t="s">
        <v>953</v>
      </c>
      <c r="D507" s="274" t="s">
        <v>744</v>
      </c>
      <c r="E507" s="274"/>
      <c r="F507" s="275">
        <f>F508</f>
        <v>670</v>
      </c>
    </row>
    <row r="508" spans="1:6" ht="27" hidden="1">
      <c r="A508" s="320" t="s">
        <v>298</v>
      </c>
      <c r="B508" s="383" t="s">
        <v>159</v>
      </c>
      <c r="C508" s="383" t="s">
        <v>953</v>
      </c>
      <c r="D508" s="274" t="s">
        <v>744</v>
      </c>
      <c r="E508" s="383" t="s">
        <v>160</v>
      </c>
      <c r="F508" s="275">
        <v>670</v>
      </c>
    </row>
    <row r="509" spans="1:6" ht="15">
      <c r="A509" s="402" t="s">
        <v>788</v>
      </c>
      <c r="B509" s="274">
        <v>10</v>
      </c>
      <c r="C509" s="274" t="s">
        <v>773</v>
      </c>
      <c r="D509" s="274"/>
      <c r="E509" s="274"/>
      <c r="F509" s="275">
        <f>F510+F515+F536+F542</f>
        <v>23737.609</v>
      </c>
    </row>
    <row r="510" spans="1:6" ht="42.75" hidden="1">
      <c r="A510" s="278" t="s">
        <v>672</v>
      </c>
      <c r="B510" s="273">
        <v>10</v>
      </c>
      <c r="C510" s="273" t="s">
        <v>773</v>
      </c>
      <c r="D510" s="273" t="s">
        <v>988</v>
      </c>
      <c r="E510" s="273"/>
      <c r="F510" s="276">
        <f>F511</f>
        <v>10092.007</v>
      </c>
    </row>
    <row r="511" spans="1:6" ht="27.75" hidden="1">
      <c r="A511" s="303" t="s">
        <v>716</v>
      </c>
      <c r="B511" s="286">
        <v>10</v>
      </c>
      <c r="C511" s="286" t="s">
        <v>773</v>
      </c>
      <c r="D511" s="286" t="s">
        <v>990</v>
      </c>
      <c r="E511" s="286"/>
      <c r="F511" s="280">
        <f>F513</f>
        <v>10092.007</v>
      </c>
    </row>
    <row r="512" spans="1:6" ht="27.75" hidden="1">
      <c r="A512" s="293" t="s">
        <v>678</v>
      </c>
      <c r="B512" s="274" t="s">
        <v>159</v>
      </c>
      <c r="C512" s="274" t="s">
        <v>773</v>
      </c>
      <c r="D512" s="274" t="s">
        <v>679</v>
      </c>
      <c r="E512" s="274"/>
      <c r="F512" s="275">
        <f>F513</f>
        <v>10092.007</v>
      </c>
    </row>
    <row r="513" spans="1:6" ht="68.25" hidden="1">
      <c r="A513" s="307" t="s">
        <v>170</v>
      </c>
      <c r="B513" s="274">
        <v>10</v>
      </c>
      <c r="C513" s="274" t="s">
        <v>773</v>
      </c>
      <c r="D513" s="287" t="s">
        <v>680</v>
      </c>
      <c r="E513" s="274"/>
      <c r="F513" s="275">
        <f>F514</f>
        <v>10092.007</v>
      </c>
    </row>
    <row r="514" spans="1:6" ht="15" hidden="1">
      <c r="A514" s="274" t="s">
        <v>956</v>
      </c>
      <c r="B514" s="274" t="s">
        <v>159</v>
      </c>
      <c r="C514" s="274" t="s">
        <v>773</v>
      </c>
      <c r="D514" s="307" t="s">
        <v>680</v>
      </c>
      <c r="E514" s="274" t="s">
        <v>160</v>
      </c>
      <c r="F514" s="285">
        <v>10092.007</v>
      </c>
    </row>
    <row r="515" spans="1:6" ht="42.75" hidden="1">
      <c r="A515" s="290" t="s">
        <v>768</v>
      </c>
      <c r="B515" s="273" t="s">
        <v>159</v>
      </c>
      <c r="C515" s="273" t="s">
        <v>773</v>
      </c>
      <c r="D515" s="308" t="s">
        <v>356</v>
      </c>
      <c r="E515" s="273"/>
      <c r="F515" s="276">
        <f>F516</f>
        <v>12645.617</v>
      </c>
    </row>
    <row r="516" spans="1:6" ht="27.75" hidden="1">
      <c r="A516" s="282" t="s">
        <v>741</v>
      </c>
      <c r="B516" s="286" t="s">
        <v>159</v>
      </c>
      <c r="C516" s="286" t="s">
        <v>773</v>
      </c>
      <c r="D516" s="282" t="s">
        <v>361</v>
      </c>
      <c r="E516" s="286"/>
      <c r="F516" s="280">
        <f>F517+F522+F529</f>
        <v>12645.617</v>
      </c>
    </row>
    <row r="517" spans="1:6" ht="27.75" hidden="1">
      <c r="A517" s="384" t="s">
        <v>362</v>
      </c>
      <c r="B517" s="274" t="s">
        <v>159</v>
      </c>
      <c r="C517" s="274" t="s">
        <v>773</v>
      </c>
      <c r="D517" s="307" t="s">
        <v>363</v>
      </c>
      <c r="E517" s="274"/>
      <c r="F517" s="275">
        <f>F518</f>
        <v>2731.723</v>
      </c>
    </row>
    <row r="518" spans="1:6" ht="15" hidden="1">
      <c r="A518" s="274" t="s">
        <v>789</v>
      </c>
      <c r="B518" s="274" t="s">
        <v>159</v>
      </c>
      <c r="C518" s="274" t="s">
        <v>773</v>
      </c>
      <c r="D518" s="274" t="s">
        <v>364</v>
      </c>
      <c r="E518" s="274"/>
      <c r="F518" s="275">
        <f>F519+F520</f>
        <v>2731.723</v>
      </c>
    </row>
    <row r="519" spans="1:6" ht="27" hidden="1">
      <c r="A519" s="279" t="s">
        <v>575</v>
      </c>
      <c r="B519" s="274" t="s">
        <v>159</v>
      </c>
      <c r="C519" s="274" t="s">
        <v>773</v>
      </c>
      <c r="D519" s="274" t="s">
        <v>364</v>
      </c>
      <c r="E519" s="274" t="s">
        <v>763</v>
      </c>
      <c r="F519" s="275">
        <v>25</v>
      </c>
    </row>
    <row r="520" spans="1:6" ht="15" hidden="1">
      <c r="A520" s="307" t="s">
        <v>298</v>
      </c>
      <c r="B520" s="274" t="s">
        <v>159</v>
      </c>
      <c r="C520" s="274" t="s">
        <v>773</v>
      </c>
      <c r="D520" s="274" t="s">
        <v>364</v>
      </c>
      <c r="E520" s="274" t="s">
        <v>160</v>
      </c>
      <c r="F520" s="285">
        <v>2706.723</v>
      </c>
    </row>
    <row r="521" spans="1:6" ht="27.75" hidden="1">
      <c r="A521" s="277" t="s">
        <v>893</v>
      </c>
      <c r="B521" s="274" t="s">
        <v>159</v>
      </c>
      <c r="C521" s="274" t="s">
        <v>773</v>
      </c>
      <c r="D521" s="274" t="s">
        <v>364</v>
      </c>
      <c r="E521" s="274"/>
      <c r="F521" s="275">
        <f>F523+F526</f>
        <v>9383.67</v>
      </c>
    </row>
    <row r="522" spans="1:6" ht="27.75" hidden="1">
      <c r="A522" s="348" t="s">
        <v>365</v>
      </c>
      <c r="B522" s="274" t="s">
        <v>159</v>
      </c>
      <c r="C522" s="274" t="s">
        <v>773</v>
      </c>
      <c r="D522" s="307" t="s">
        <v>366</v>
      </c>
      <c r="E522" s="274"/>
      <c r="F522" s="275">
        <f>F523+F526</f>
        <v>9383.67</v>
      </c>
    </row>
    <row r="523" spans="1:6" ht="15" hidden="1">
      <c r="A523" s="277" t="s">
        <v>790</v>
      </c>
      <c r="B523" s="274" t="s">
        <v>159</v>
      </c>
      <c r="C523" s="274" t="s">
        <v>773</v>
      </c>
      <c r="D523" s="307" t="s">
        <v>367</v>
      </c>
      <c r="E523" s="274"/>
      <c r="F523" s="275">
        <f>F525+F524</f>
        <v>7827</v>
      </c>
    </row>
    <row r="524" spans="1:6" ht="27" hidden="1">
      <c r="A524" s="279" t="s">
        <v>575</v>
      </c>
      <c r="B524" s="274" t="s">
        <v>159</v>
      </c>
      <c r="C524" s="274" t="s">
        <v>773</v>
      </c>
      <c r="D524" s="307" t="s">
        <v>367</v>
      </c>
      <c r="E524" s="274" t="s">
        <v>763</v>
      </c>
      <c r="F524" s="275">
        <v>100</v>
      </c>
    </row>
    <row r="525" spans="1:6" ht="15" hidden="1">
      <c r="A525" s="307" t="s">
        <v>298</v>
      </c>
      <c r="B525" s="274" t="s">
        <v>159</v>
      </c>
      <c r="C525" s="274" t="s">
        <v>773</v>
      </c>
      <c r="D525" s="307" t="s">
        <v>367</v>
      </c>
      <c r="E525" s="274" t="s">
        <v>160</v>
      </c>
      <c r="F525" s="285">
        <v>7727</v>
      </c>
    </row>
    <row r="526" spans="1:6" ht="15" hidden="1">
      <c r="A526" s="277" t="s">
        <v>140</v>
      </c>
      <c r="B526" s="274" t="s">
        <v>159</v>
      </c>
      <c r="C526" s="274" t="s">
        <v>773</v>
      </c>
      <c r="D526" s="307" t="s">
        <v>368</v>
      </c>
      <c r="E526" s="274"/>
      <c r="F526" s="275">
        <f>F528+F527</f>
        <v>1556.67</v>
      </c>
    </row>
    <row r="527" spans="1:6" ht="27" hidden="1">
      <c r="A527" s="279" t="s">
        <v>575</v>
      </c>
      <c r="B527" s="274" t="s">
        <v>159</v>
      </c>
      <c r="C527" s="274" t="s">
        <v>773</v>
      </c>
      <c r="D527" s="307" t="s">
        <v>368</v>
      </c>
      <c r="E527" s="274" t="s">
        <v>763</v>
      </c>
      <c r="F527" s="275">
        <v>26</v>
      </c>
    </row>
    <row r="528" spans="1:6" ht="15" hidden="1">
      <c r="A528" s="307" t="s">
        <v>298</v>
      </c>
      <c r="B528" s="274" t="s">
        <v>159</v>
      </c>
      <c r="C528" s="274" t="s">
        <v>773</v>
      </c>
      <c r="D528" s="307" t="s">
        <v>368</v>
      </c>
      <c r="E528" s="274" t="s">
        <v>160</v>
      </c>
      <c r="F528" s="285">
        <v>1530.67</v>
      </c>
    </row>
    <row r="529" spans="1:6" ht="27.75" hidden="1">
      <c r="A529" s="311" t="s">
        <v>369</v>
      </c>
      <c r="B529" s="274" t="s">
        <v>159</v>
      </c>
      <c r="C529" s="274" t="s">
        <v>773</v>
      </c>
      <c r="D529" s="307" t="s">
        <v>370</v>
      </c>
      <c r="E529" s="274"/>
      <c r="F529" s="285">
        <f>F530+F533</f>
        <v>530.2239999999999</v>
      </c>
    </row>
    <row r="530" spans="1:6" ht="41.25" hidden="1">
      <c r="A530" s="277" t="s">
        <v>791</v>
      </c>
      <c r="B530" s="274" t="s">
        <v>159</v>
      </c>
      <c r="C530" s="274" t="s">
        <v>773</v>
      </c>
      <c r="D530" s="307" t="s">
        <v>371</v>
      </c>
      <c r="E530" s="274"/>
      <c r="F530" s="275">
        <f>F532+F531</f>
        <v>91.983</v>
      </c>
    </row>
    <row r="531" spans="1:6" ht="27" hidden="1">
      <c r="A531" s="279" t="s">
        <v>575</v>
      </c>
      <c r="B531" s="274" t="s">
        <v>159</v>
      </c>
      <c r="C531" s="274" t="s">
        <v>773</v>
      </c>
      <c r="D531" s="307" t="s">
        <v>371</v>
      </c>
      <c r="E531" s="274" t="s">
        <v>763</v>
      </c>
      <c r="F531" s="275">
        <v>1.483</v>
      </c>
    </row>
    <row r="532" spans="1:6" ht="15" hidden="1">
      <c r="A532" s="307" t="s">
        <v>298</v>
      </c>
      <c r="B532" s="274" t="s">
        <v>159</v>
      </c>
      <c r="C532" s="274" t="s">
        <v>773</v>
      </c>
      <c r="D532" s="307" t="s">
        <v>371</v>
      </c>
      <c r="E532" s="274" t="s">
        <v>160</v>
      </c>
      <c r="F532" s="285">
        <v>90.5</v>
      </c>
    </row>
    <row r="533" spans="1:6" ht="41.25" hidden="1">
      <c r="A533" s="307" t="s">
        <v>883</v>
      </c>
      <c r="B533" s="274" t="s">
        <v>159</v>
      </c>
      <c r="C533" s="307" t="s">
        <v>773</v>
      </c>
      <c r="D533" s="307" t="s">
        <v>372</v>
      </c>
      <c r="E533" s="274"/>
      <c r="F533" s="275">
        <f>F535+F534</f>
        <v>438.241</v>
      </c>
    </row>
    <row r="534" spans="1:6" ht="27" hidden="1">
      <c r="A534" s="279" t="s">
        <v>575</v>
      </c>
      <c r="B534" s="274" t="s">
        <v>159</v>
      </c>
      <c r="C534" s="274" t="s">
        <v>773</v>
      </c>
      <c r="D534" s="307" t="s">
        <v>372</v>
      </c>
      <c r="E534" s="274" t="s">
        <v>763</v>
      </c>
      <c r="F534" s="275">
        <v>12.241</v>
      </c>
    </row>
    <row r="535" spans="1:6" ht="15" hidden="1">
      <c r="A535" s="307" t="s">
        <v>298</v>
      </c>
      <c r="B535" s="274" t="s">
        <v>159</v>
      </c>
      <c r="C535" s="274" t="s">
        <v>773</v>
      </c>
      <c r="D535" s="307" t="s">
        <v>372</v>
      </c>
      <c r="E535" s="274" t="s">
        <v>160</v>
      </c>
      <c r="F535" s="285">
        <v>426</v>
      </c>
    </row>
    <row r="536" spans="1:6" ht="42.75" hidden="1">
      <c r="A536" s="368" t="s">
        <v>897</v>
      </c>
      <c r="B536" s="308" t="s">
        <v>159</v>
      </c>
      <c r="C536" s="308" t="s">
        <v>773</v>
      </c>
      <c r="D536" s="308" t="s">
        <v>335</v>
      </c>
      <c r="E536" s="273"/>
      <c r="F536" s="276">
        <f>F537</f>
        <v>930.585</v>
      </c>
    </row>
    <row r="537" spans="1:6" ht="40.5" hidden="1">
      <c r="A537" s="379" t="s">
        <v>852</v>
      </c>
      <c r="B537" s="307" t="s">
        <v>159</v>
      </c>
      <c r="C537" s="282" t="s">
        <v>773</v>
      </c>
      <c r="D537" s="282" t="s">
        <v>337</v>
      </c>
      <c r="E537" s="286"/>
      <c r="F537" s="280">
        <f>F538</f>
        <v>930.585</v>
      </c>
    </row>
    <row r="538" spans="1:6" ht="27" hidden="1">
      <c r="A538" s="385" t="s">
        <v>342</v>
      </c>
      <c r="B538" s="386">
        <v>10</v>
      </c>
      <c r="C538" s="307" t="s">
        <v>773</v>
      </c>
      <c r="D538" s="307" t="s">
        <v>336</v>
      </c>
      <c r="E538" s="286"/>
      <c r="F538" s="280">
        <f>F539</f>
        <v>930.585</v>
      </c>
    </row>
    <row r="539" spans="1:6" ht="41.25" hidden="1">
      <c r="A539" s="307" t="s">
        <v>945</v>
      </c>
      <c r="B539" s="307" t="s">
        <v>159</v>
      </c>
      <c r="C539" s="307" t="s">
        <v>773</v>
      </c>
      <c r="D539" s="307" t="s">
        <v>354</v>
      </c>
      <c r="E539" s="274"/>
      <c r="F539" s="275">
        <f>F541+F540</f>
        <v>930.585</v>
      </c>
    </row>
    <row r="540" spans="1:6" ht="27" hidden="1">
      <c r="A540" s="279" t="s">
        <v>575</v>
      </c>
      <c r="B540" s="274" t="s">
        <v>159</v>
      </c>
      <c r="C540" s="274" t="s">
        <v>773</v>
      </c>
      <c r="D540" s="307" t="s">
        <v>354</v>
      </c>
      <c r="E540" s="274" t="s">
        <v>763</v>
      </c>
      <c r="F540" s="275">
        <v>2</v>
      </c>
    </row>
    <row r="541" spans="1:6" ht="15" hidden="1">
      <c r="A541" s="307" t="s">
        <v>298</v>
      </c>
      <c r="B541" s="274" t="s">
        <v>159</v>
      </c>
      <c r="C541" s="274" t="s">
        <v>773</v>
      </c>
      <c r="D541" s="307" t="s">
        <v>354</v>
      </c>
      <c r="E541" s="274" t="s">
        <v>160</v>
      </c>
      <c r="F541" s="285">
        <v>928.585</v>
      </c>
    </row>
    <row r="542" spans="1:6" ht="71.25" hidden="1">
      <c r="A542" s="308" t="s">
        <v>557</v>
      </c>
      <c r="B542" s="273" t="s">
        <v>159</v>
      </c>
      <c r="C542" s="273" t="s">
        <v>773</v>
      </c>
      <c r="D542" s="308" t="s">
        <v>558</v>
      </c>
      <c r="E542" s="273"/>
      <c r="F542" s="291">
        <f>F543</f>
        <v>69.4</v>
      </c>
    </row>
    <row r="543" spans="1:6" ht="54.75" hidden="1">
      <c r="A543" s="387" t="s">
        <v>561</v>
      </c>
      <c r="B543" s="286" t="s">
        <v>159</v>
      </c>
      <c r="C543" s="286" t="s">
        <v>773</v>
      </c>
      <c r="D543" s="282" t="s">
        <v>559</v>
      </c>
      <c r="E543" s="286"/>
      <c r="F543" s="288">
        <f>F547+F545+F549</f>
        <v>69.4</v>
      </c>
    </row>
    <row r="544" spans="1:6" ht="68.25" hidden="1">
      <c r="A544" s="384" t="s">
        <v>560</v>
      </c>
      <c r="B544" s="274" t="s">
        <v>159</v>
      </c>
      <c r="C544" s="274" t="s">
        <v>773</v>
      </c>
      <c r="D544" s="307" t="s">
        <v>562</v>
      </c>
      <c r="E544" s="274"/>
      <c r="F544" s="285"/>
    </row>
    <row r="545" spans="1:6" ht="27.75" hidden="1">
      <c r="A545" s="307" t="s">
        <v>564</v>
      </c>
      <c r="B545" s="274" t="s">
        <v>159</v>
      </c>
      <c r="C545" s="274" t="s">
        <v>773</v>
      </c>
      <c r="D545" s="307" t="s">
        <v>563</v>
      </c>
      <c r="E545" s="388"/>
      <c r="F545" s="285">
        <f>F546</f>
        <v>69.4</v>
      </c>
    </row>
    <row r="546" spans="1:6" ht="27.75" hidden="1">
      <c r="A546" s="307" t="s">
        <v>298</v>
      </c>
      <c r="B546" s="274" t="s">
        <v>159</v>
      </c>
      <c r="C546" s="274" t="s">
        <v>773</v>
      </c>
      <c r="D546" s="307" t="s">
        <v>563</v>
      </c>
      <c r="E546" s="274" t="s">
        <v>160</v>
      </c>
      <c r="F546" s="285">
        <v>69.4</v>
      </c>
    </row>
    <row r="547" spans="1:6" ht="41.25" hidden="1">
      <c r="A547" s="307" t="s">
        <v>704</v>
      </c>
      <c r="B547" s="274" t="s">
        <v>159</v>
      </c>
      <c r="C547" s="274" t="s">
        <v>773</v>
      </c>
      <c r="D547" s="307" t="s">
        <v>807</v>
      </c>
      <c r="E547" s="274"/>
      <c r="F547" s="285">
        <f>F548</f>
        <v>0</v>
      </c>
    </row>
    <row r="548" spans="1:6" ht="15" hidden="1">
      <c r="A548" s="307" t="s">
        <v>298</v>
      </c>
      <c r="B548" s="274" t="s">
        <v>159</v>
      </c>
      <c r="C548" s="274" t="s">
        <v>773</v>
      </c>
      <c r="D548" s="307" t="s">
        <v>807</v>
      </c>
      <c r="E548" s="274" t="s">
        <v>160</v>
      </c>
      <c r="F548" s="285"/>
    </row>
    <row r="549" spans="1:6" ht="41.25" hidden="1">
      <c r="A549" s="307" t="s">
        <v>706</v>
      </c>
      <c r="B549" s="274" t="s">
        <v>159</v>
      </c>
      <c r="C549" s="274" t="s">
        <v>773</v>
      </c>
      <c r="D549" s="307" t="s">
        <v>707</v>
      </c>
      <c r="E549" s="274"/>
      <c r="F549" s="285">
        <f>F550</f>
        <v>0</v>
      </c>
    </row>
    <row r="550" spans="1:6" ht="15" hidden="1">
      <c r="A550" s="307" t="s">
        <v>298</v>
      </c>
      <c r="B550" s="274" t="s">
        <v>159</v>
      </c>
      <c r="C550" s="274" t="s">
        <v>773</v>
      </c>
      <c r="D550" s="307" t="s">
        <v>707</v>
      </c>
      <c r="E550" s="274" t="s">
        <v>160</v>
      </c>
      <c r="F550" s="285"/>
    </row>
    <row r="551" spans="1:6" ht="68.25" hidden="1">
      <c r="A551" s="272" t="s">
        <v>853</v>
      </c>
      <c r="B551" s="271" t="s">
        <v>159</v>
      </c>
      <c r="C551" s="271" t="s">
        <v>773</v>
      </c>
      <c r="D551" s="389" t="s">
        <v>594</v>
      </c>
      <c r="E551" s="271"/>
      <c r="F551" s="289">
        <f>F552</f>
        <v>0</v>
      </c>
    </row>
    <row r="552" spans="1:6" ht="68.25" hidden="1">
      <c r="A552" s="277" t="s">
        <v>854</v>
      </c>
      <c r="B552" s="274" t="s">
        <v>159</v>
      </c>
      <c r="C552" s="274" t="s">
        <v>773</v>
      </c>
      <c r="D552" s="307" t="s">
        <v>593</v>
      </c>
      <c r="E552" s="274"/>
      <c r="F552" s="285">
        <f>F553</f>
        <v>0</v>
      </c>
    </row>
    <row r="553" spans="1:6" ht="15" hidden="1">
      <c r="A553" s="307" t="s">
        <v>855</v>
      </c>
      <c r="B553" s="274" t="s">
        <v>159</v>
      </c>
      <c r="C553" s="274" t="s">
        <v>773</v>
      </c>
      <c r="D553" s="307" t="s">
        <v>856</v>
      </c>
      <c r="E553" s="274"/>
      <c r="F553" s="285">
        <f>F554</f>
        <v>0</v>
      </c>
    </row>
    <row r="554" spans="1:6" ht="15" hidden="1">
      <c r="A554" s="307" t="s">
        <v>298</v>
      </c>
      <c r="B554" s="274" t="s">
        <v>159</v>
      </c>
      <c r="C554" s="274" t="s">
        <v>773</v>
      </c>
      <c r="D554" s="307" t="s">
        <v>856</v>
      </c>
      <c r="E554" s="274" t="s">
        <v>160</v>
      </c>
      <c r="F554" s="285"/>
    </row>
    <row r="555" spans="1:6" ht="15">
      <c r="A555" s="274" t="s">
        <v>792</v>
      </c>
      <c r="B555" s="274">
        <v>10</v>
      </c>
      <c r="C555" s="274" t="s">
        <v>774</v>
      </c>
      <c r="D555" s="274"/>
      <c r="E555" s="274"/>
      <c r="F555" s="275">
        <f>F556+F561</f>
        <v>8460.476999999999</v>
      </c>
    </row>
    <row r="556" spans="1:6" ht="42.75" hidden="1">
      <c r="A556" s="278" t="s">
        <v>717</v>
      </c>
      <c r="B556" s="271" t="s">
        <v>159</v>
      </c>
      <c r="C556" s="271" t="s">
        <v>774</v>
      </c>
      <c r="D556" s="271" t="s">
        <v>988</v>
      </c>
      <c r="E556" s="271"/>
      <c r="F556" s="270">
        <f>F557</f>
        <v>2135.822</v>
      </c>
    </row>
    <row r="557" spans="1:6" ht="28.5" hidden="1">
      <c r="A557" s="278" t="s">
        <v>691</v>
      </c>
      <c r="B557" s="273" t="s">
        <v>159</v>
      </c>
      <c r="C557" s="273" t="s">
        <v>774</v>
      </c>
      <c r="D557" s="273" t="s">
        <v>537</v>
      </c>
      <c r="E557" s="273"/>
      <c r="F557" s="276">
        <f>F559</f>
        <v>2135.822</v>
      </c>
    </row>
    <row r="558" spans="1:6" ht="54.75" hidden="1">
      <c r="A558" s="311" t="s">
        <v>715</v>
      </c>
      <c r="B558" s="274" t="s">
        <v>159</v>
      </c>
      <c r="C558" s="274" t="s">
        <v>774</v>
      </c>
      <c r="D558" s="274" t="s">
        <v>225</v>
      </c>
      <c r="E558" s="273"/>
      <c r="F558" s="276">
        <f>F559</f>
        <v>2135.822</v>
      </c>
    </row>
    <row r="559" spans="1:6" ht="15" hidden="1">
      <c r="A559" s="274" t="s">
        <v>464</v>
      </c>
      <c r="B559" s="274" t="s">
        <v>159</v>
      </c>
      <c r="C559" s="274" t="s">
        <v>774</v>
      </c>
      <c r="D559" s="274" t="s">
        <v>226</v>
      </c>
      <c r="E559" s="271"/>
      <c r="F559" s="270">
        <f>F560</f>
        <v>2135.822</v>
      </c>
    </row>
    <row r="560" spans="1:6" ht="15" hidden="1">
      <c r="A560" s="307" t="s">
        <v>298</v>
      </c>
      <c r="B560" s="274" t="s">
        <v>159</v>
      </c>
      <c r="C560" s="274" t="s">
        <v>774</v>
      </c>
      <c r="D560" s="274" t="s">
        <v>226</v>
      </c>
      <c r="E560" s="274" t="s">
        <v>160</v>
      </c>
      <c r="F560" s="275">
        <v>2135.822</v>
      </c>
    </row>
    <row r="561" spans="1:6" ht="42.75" hidden="1">
      <c r="A561" s="290" t="s">
        <v>766</v>
      </c>
      <c r="B561" s="273" t="s">
        <v>159</v>
      </c>
      <c r="C561" s="273" t="s">
        <v>774</v>
      </c>
      <c r="D561" s="273" t="s">
        <v>356</v>
      </c>
      <c r="E561" s="273"/>
      <c r="F561" s="276">
        <f>F562</f>
        <v>6324.655</v>
      </c>
    </row>
    <row r="562" spans="1:6" ht="27.75" hidden="1">
      <c r="A562" s="307" t="s">
        <v>233</v>
      </c>
      <c r="B562" s="274" t="s">
        <v>159</v>
      </c>
      <c r="C562" s="274" t="s">
        <v>774</v>
      </c>
      <c r="D562" s="274" t="s">
        <v>373</v>
      </c>
      <c r="E562" s="274"/>
      <c r="F562" s="275">
        <f>F563</f>
        <v>6324.655</v>
      </c>
    </row>
    <row r="563" spans="1:6" ht="41.25" hidden="1">
      <c r="A563" s="293" t="s">
        <v>377</v>
      </c>
      <c r="B563" s="274" t="s">
        <v>159</v>
      </c>
      <c r="C563" s="274" t="s">
        <v>774</v>
      </c>
      <c r="D563" s="274" t="s">
        <v>378</v>
      </c>
      <c r="E563" s="274"/>
      <c r="F563" s="275">
        <f>F564</f>
        <v>6324.655</v>
      </c>
    </row>
    <row r="564" spans="1:6" ht="40.5" hidden="1">
      <c r="A564" s="274" t="s">
        <v>933</v>
      </c>
      <c r="B564" s="274">
        <v>10</v>
      </c>
      <c r="C564" s="274" t="s">
        <v>774</v>
      </c>
      <c r="D564" s="274" t="s">
        <v>379</v>
      </c>
      <c r="E564" s="274"/>
      <c r="F564" s="275">
        <f>F565</f>
        <v>6324.655</v>
      </c>
    </row>
    <row r="565" spans="1:6" ht="15" hidden="1">
      <c r="A565" s="274" t="s">
        <v>956</v>
      </c>
      <c r="B565" s="274" t="s">
        <v>159</v>
      </c>
      <c r="C565" s="274" t="s">
        <v>774</v>
      </c>
      <c r="D565" s="274" t="s">
        <v>379</v>
      </c>
      <c r="E565" s="274" t="s">
        <v>160</v>
      </c>
      <c r="F565" s="285">
        <v>6324.655</v>
      </c>
    </row>
    <row r="566" spans="1:6" ht="15">
      <c r="A566" s="271" t="s">
        <v>934</v>
      </c>
      <c r="B566" s="271" t="s">
        <v>158</v>
      </c>
      <c r="C566" s="274"/>
      <c r="D566" s="274"/>
      <c r="E566" s="274"/>
      <c r="F566" s="270">
        <f>F567</f>
        <v>330</v>
      </c>
    </row>
    <row r="567" spans="1:6" ht="15">
      <c r="A567" s="274" t="s">
        <v>935</v>
      </c>
      <c r="B567" s="274">
        <v>11</v>
      </c>
      <c r="C567" s="274" t="s">
        <v>954</v>
      </c>
      <c r="D567" s="274"/>
      <c r="E567" s="274"/>
      <c r="F567" s="275">
        <f>F568+F576</f>
        <v>330</v>
      </c>
    </row>
    <row r="568" spans="1:6" ht="81.75" hidden="1">
      <c r="A568" s="369" t="s">
        <v>478</v>
      </c>
      <c r="B568" s="271">
        <v>11</v>
      </c>
      <c r="C568" s="271" t="s">
        <v>954</v>
      </c>
      <c r="D568" s="271" t="s">
        <v>479</v>
      </c>
      <c r="E568" s="271"/>
      <c r="F568" s="270">
        <f>F569</f>
        <v>330</v>
      </c>
    </row>
    <row r="569" spans="1:6" ht="41.25" hidden="1">
      <c r="A569" s="277" t="s">
        <v>485</v>
      </c>
      <c r="B569" s="274" t="s">
        <v>158</v>
      </c>
      <c r="C569" s="274" t="s">
        <v>954</v>
      </c>
      <c r="D569" s="274" t="s">
        <v>480</v>
      </c>
      <c r="E569" s="274"/>
      <c r="F569" s="275">
        <f>F570</f>
        <v>330</v>
      </c>
    </row>
    <row r="570" spans="1:6" ht="41.25" hidden="1">
      <c r="A570" s="305" t="s">
        <v>487</v>
      </c>
      <c r="B570" s="274" t="s">
        <v>158</v>
      </c>
      <c r="C570" s="274" t="s">
        <v>954</v>
      </c>
      <c r="D570" s="274" t="s">
        <v>483</v>
      </c>
      <c r="E570" s="274"/>
      <c r="F570" s="275">
        <f>F571</f>
        <v>330</v>
      </c>
    </row>
    <row r="571" spans="1:6" ht="54.75" hidden="1">
      <c r="A571" s="359" t="s">
        <v>497</v>
      </c>
      <c r="B571" s="274" t="s">
        <v>158</v>
      </c>
      <c r="C571" s="274" t="s">
        <v>954</v>
      </c>
      <c r="D571" s="274" t="s">
        <v>1037</v>
      </c>
      <c r="E571" s="274"/>
      <c r="F571" s="285">
        <f>F572</f>
        <v>330</v>
      </c>
    </row>
    <row r="572" spans="1:6" ht="27" hidden="1">
      <c r="A572" s="279" t="s">
        <v>575</v>
      </c>
      <c r="B572" s="274" t="s">
        <v>158</v>
      </c>
      <c r="C572" s="274" t="s">
        <v>954</v>
      </c>
      <c r="D572" s="274" t="s">
        <v>1037</v>
      </c>
      <c r="E572" s="274" t="s">
        <v>763</v>
      </c>
      <c r="F572" s="285">
        <v>330</v>
      </c>
    </row>
    <row r="573" spans="1:6" ht="27" hidden="1">
      <c r="A573" s="274" t="s">
        <v>1055</v>
      </c>
      <c r="B573" s="274" t="s">
        <v>158</v>
      </c>
      <c r="C573" s="274" t="s">
        <v>954</v>
      </c>
      <c r="D573" s="274" t="s">
        <v>1056</v>
      </c>
      <c r="E573" s="274"/>
      <c r="F573" s="285">
        <f>F575+F574</f>
        <v>0</v>
      </c>
    </row>
    <row r="574" spans="1:6" ht="27" hidden="1">
      <c r="A574" s="274" t="s">
        <v>940</v>
      </c>
      <c r="B574" s="274" t="s">
        <v>158</v>
      </c>
      <c r="C574" s="274" t="s">
        <v>954</v>
      </c>
      <c r="D574" s="274" t="s">
        <v>1056</v>
      </c>
      <c r="E574" s="274" t="s">
        <v>763</v>
      </c>
      <c r="F574" s="285"/>
    </row>
    <row r="575" spans="1:6" ht="15" hidden="1">
      <c r="A575" s="274" t="s">
        <v>929</v>
      </c>
      <c r="B575" s="274" t="s">
        <v>158</v>
      </c>
      <c r="C575" s="274" t="s">
        <v>954</v>
      </c>
      <c r="D575" s="274" t="s">
        <v>1056</v>
      </c>
      <c r="E575" s="274" t="s">
        <v>757</v>
      </c>
      <c r="F575" s="285"/>
    </row>
    <row r="576" spans="1:6" ht="27.75" hidden="1">
      <c r="A576" s="272" t="s">
        <v>882</v>
      </c>
      <c r="B576" s="271" t="s">
        <v>158</v>
      </c>
      <c r="C576" s="271" t="s">
        <v>954</v>
      </c>
      <c r="D576" s="271" t="s">
        <v>172</v>
      </c>
      <c r="E576" s="271"/>
      <c r="F576" s="289">
        <f>F577</f>
        <v>0</v>
      </c>
    </row>
    <row r="577" spans="1:6" ht="28.5" hidden="1">
      <c r="A577" s="278" t="s">
        <v>173</v>
      </c>
      <c r="B577" s="271" t="s">
        <v>158</v>
      </c>
      <c r="C577" s="271" t="s">
        <v>954</v>
      </c>
      <c r="D577" s="271" t="s">
        <v>174</v>
      </c>
      <c r="E577" s="271"/>
      <c r="F577" s="289">
        <f>F578</f>
        <v>0</v>
      </c>
    </row>
    <row r="578" spans="1:6" ht="54.75" hidden="1">
      <c r="A578" s="359" t="s">
        <v>497</v>
      </c>
      <c r="B578" s="274" t="s">
        <v>158</v>
      </c>
      <c r="C578" s="274" t="s">
        <v>954</v>
      </c>
      <c r="D578" s="274" t="s">
        <v>1050</v>
      </c>
      <c r="E578" s="274"/>
      <c r="F578" s="285">
        <f>F579</f>
        <v>0</v>
      </c>
    </row>
    <row r="579" spans="1:6" ht="27" hidden="1">
      <c r="A579" s="274" t="s">
        <v>940</v>
      </c>
      <c r="B579" s="274" t="s">
        <v>158</v>
      </c>
      <c r="C579" s="274" t="s">
        <v>954</v>
      </c>
      <c r="D579" s="274" t="s">
        <v>1050</v>
      </c>
      <c r="E579" s="274" t="s">
        <v>763</v>
      </c>
      <c r="F579" s="285"/>
    </row>
    <row r="580" spans="1:6" ht="30.75" customHeight="1">
      <c r="A580" s="272" t="s">
        <v>1013</v>
      </c>
      <c r="B580" s="271">
        <v>14</v>
      </c>
      <c r="C580" s="271"/>
      <c r="D580" s="271"/>
      <c r="E580" s="271"/>
      <c r="F580" s="270">
        <f>F581+F586</f>
        <v>6177.132</v>
      </c>
    </row>
    <row r="581" spans="1:6" ht="28.5" customHeight="1">
      <c r="A581" s="277" t="s">
        <v>465</v>
      </c>
      <c r="B581" s="277" t="s">
        <v>764</v>
      </c>
      <c r="C581" s="345" t="s">
        <v>953</v>
      </c>
      <c r="D581" s="277" t="s">
        <v>878</v>
      </c>
      <c r="E581" s="274"/>
      <c r="F581" s="275">
        <f>F582</f>
        <v>6177.132</v>
      </c>
    </row>
    <row r="582" spans="1:6" ht="27.75" hidden="1">
      <c r="A582" s="272" t="s">
        <v>882</v>
      </c>
      <c r="B582" s="303" t="s">
        <v>764</v>
      </c>
      <c r="C582" s="347" t="s">
        <v>953</v>
      </c>
      <c r="D582" s="303" t="s">
        <v>991</v>
      </c>
      <c r="E582" s="273"/>
      <c r="F582" s="280">
        <f>F583</f>
        <v>6177.132</v>
      </c>
    </row>
    <row r="583" spans="1:6" ht="28.5" hidden="1">
      <c r="A583" s="278" t="s">
        <v>173</v>
      </c>
      <c r="B583" s="277" t="s">
        <v>764</v>
      </c>
      <c r="C583" s="345" t="s">
        <v>953</v>
      </c>
      <c r="D583" s="277" t="s">
        <v>992</v>
      </c>
      <c r="E583" s="271"/>
      <c r="F583" s="275">
        <f>F584</f>
        <v>6177.132</v>
      </c>
    </row>
    <row r="584" spans="1:6" ht="41.25" hidden="1">
      <c r="A584" s="277" t="s">
        <v>526</v>
      </c>
      <c r="B584" s="277" t="s">
        <v>764</v>
      </c>
      <c r="C584" s="345" t="s">
        <v>953</v>
      </c>
      <c r="D584" s="277" t="s">
        <v>1033</v>
      </c>
      <c r="E584" s="271"/>
      <c r="F584" s="275">
        <f>F585</f>
        <v>6177.132</v>
      </c>
    </row>
    <row r="585" spans="1:6" ht="16.5" customHeight="1" hidden="1">
      <c r="A585" s="349" t="s">
        <v>282</v>
      </c>
      <c r="B585" s="274" t="s">
        <v>764</v>
      </c>
      <c r="C585" s="345" t="s">
        <v>953</v>
      </c>
      <c r="D585" s="277" t="s">
        <v>1033</v>
      </c>
      <c r="E585" s="274" t="s">
        <v>765</v>
      </c>
      <c r="F585" s="285">
        <v>6177.132</v>
      </c>
    </row>
  </sheetData>
  <sheetProtection/>
  <mergeCells count="1">
    <mergeCell ref="A2:F2"/>
  </mergeCells>
  <hyperlinks>
    <hyperlink ref="A293" r:id="rId1" display="consultantplus://offline/ref=C6EF3AE28B6C46D1117CBBA251A07B11C6C7C5768D606C8B0E322DA1BBA42282C9440EEF08E6CC43400230U6VFM"/>
    <hyperlink ref="A475" r:id="rId2" display="consultantplus://offline/ref=C6EF3AE28B6C46D1117CBBA251A07B11C6C7C5768D62628200322DA1BBA42282C9440EEF08E6CC43400635U6VAM"/>
    <hyperlink ref="A59" r:id="rId3" display="consultantplus://offline/ref=C6EF3AE28B6C46D1117CBBA251A07B11C6C7C5768D62628200322DA1BBA42282C9440EEF08E6CC43400635U6VAM"/>
    <hyperlink ref="A286" r:id="rId4" display="consultantplus://offline/ref=C6EF3AE28B6C46D1117CBBA251A07B11C6C7C5768D606C8B0E322DA1BBA42282C9440EEF08E6CC43400230U6VF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5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15"/>
  <sheetViews>
    <sheetView zoomScalePageLayoutView="0" workbookViewId="0" topLeftCell="A3">
      <selection activeCell="A3" sqref="A3:F5"/>
    </sheetView>
  </sheetViews>
  <sheetFormatPr defaultColWidth="9.140625" defaultRowHeight="15"/>
  <cols>
    <col min="6" max="6" width="15.57421875" style="0" customWidth="1"/>
  </cols>
  <sheetData>
    <row r="1" ht="15" hidden="1"/>
    <row r="2" spans="5:6" ht="15" hidden="1">
      <c r="E2" s="573"/>
      <c r="F2" s="573"/>
    </row>
    <row r="3" spans="1:6" ht="57" customHeight="1">
      <c r="A3" s="585" t="s">
        <v>137</v>
      </c>
      <c r="B3" s="585"/>
      <c r="C3" s="585"/>
      <c r="D3" s="585"/>
      <c r="E3" s="585"/>
      <c r="F3" s="585"/>
    </row>
    <row r="4" spans="1:6" ht="12.75" customHeight="1" hidden="1">
      <c r="A4" s="585"/>
      <c r="B4" s="585"/>
      <c r="C4" s="585"/>
      <c r="D4" s="585"/>
      <c r="E4" s="585"/>
      <c r="F4" s="585"/>
    </row>
    <row r="5" spans="1:6" ht="52.5" customHeight="1" hidden="1">
      <c r="A5" s="585"/>
      <c r="B5" s="585"/>
      <c r="C5" s="585"/>
      <c r="D5" s="585"/>
      <c r="E5" s="585"/>
      <c r="F5" s="585"/>
    </row>
    <row r="6" spans="1:6" ht="52.5" customHeight="1" hidden="1">
      <c r="A6" s="622"/>
      <c r="B6" s="622"/>
      <c r="C6" s="622"/>
      <c r="D6" s="622"/>
      <c r="E6" s="622"/>
      <c r="F6" s="622"/>
    </row>
    <row r="7" ht="15">
      <c r="F7" t="s">
        <v>613</v>
      </c>
    </row>
    <row r="8" spans="1:7" ht="44.25" customHeight="1">
      <c r="A8" s="574" t="s">
        <v>53</v>
      </c>
      <c r="B8" s="574"/>
      <c r="C8" s="574"/>
      <c r="D8" s="574"/>
      <c r="E8" s="574"/>
      <c r="F8" s="574"/>
      <c r="G8" s="574"/>
    </row>
    <row r="9" spans="1:6" ht="15">
      <c r="A9" s="44"/>
      <c r="B9" s="44"/>
      <c r="C9" s="44"/>
      <c r="D9" s="44"/>
      <c r="E9" s="44"/>
      <c r="F9" t="s">
        <v>614</v>
      </c>
    </row>
    <row r="10" spans="1:6" ht="15">
      <c r="A10" s="618" t="s">
        <v>615</v>
      </c>
      <c r="B10" s="619"/>
      <c r="C10" s="619"/>
      <c r="D10" s="619"/>
      <c r="E10" s="620"/>
      <c r="F10" s="482" t="s">
        <v>595</v>
      </c>
    </row>
    <row r="11" spans="1:6" ht="15">
      <c r="A11" s="612" t="s">
        <v>616</v>
      </c>
      <c r="B11" s="613"/>
      <c r="C11" s="613"/>
      <c r="D11" s="613"/>
      <c r="E11" s="614"/>
      <c r="F11" s="403">
        <v>8</v>
      </c>
    </row>
    <row r="12" spans="1:6" ht="15">
      <c r="A12" s="612" t="s">
        <v>617</v>
      </c>
      <c r="B12" s="613"/>
      <c r="C12" s="613"/>
      <c r="D12" s="613"/>
      <c r="E12" s="614"/>
      <c r="F12" s="403">
        <v>6.5</v>
      </c>
    </row>
    <row r="13" spans="1:6" ht="15">
      <c r="A13" s="612" t="s">
        <v>618</v>
      </c>
      <c r="B13" s="613"/>
      <c r="C13" s="613"/>
      <c r="D13" s="613"/>
      <c r="E13" s="614"/>
      <c r="F13" s="403">
        <v>5.2</v>
      </c>
    </row>
    <row r="14" spans="1:6" ht="15">
      <c r="A14" s="612" t="s">
        <v>619</v>
      </c>
      <c r="B14" s="613"/>
      <c r="C14" s="613"/>
      <c r="D14" s="613"/>
      <c r="E14" s="614"/>
      <c r="F14" s="403">
        <v>5.1</v>
      </c>
    </row>
    <row r="15" spans="1:6" ht="15">
      <c r="A15" s="612" t="s">
        <v>620</v>
      </c>
      <c r="B15" s="613"/>
      <c r="C15" s="613"/>
      <c r="D15" s="613"/>
      <c r="E15" s="614"/>
      <c r="F15" s="403">
        <v>5</v>
      </c>
    </row>
    <row r="16" spans="1:6" ht="15">
      <c r="A16" s="612" t="s">
        <v>621</v>
      </c>
      <c r="B16" s="613"/>
      <c r="C16" s="613"/>
      <c r="D16" s="613"/>
      <c r="E16" s="614"/>
      <c r="F16" s="403">
        <v>4.8</v>
      </c>
    </row>
    <row r="17" spans="1:6" ht="15">
      <c r="A17" s="612" t="s">
        <v>622</v>
      </c>
      <c r="B17" s="613"/>
      <c r="C17" s="613"/>
      <c r="D17" s="613"/>
      <c r="E17" s="614"/>
      <c r="F17" s="403">
        <v>5.4</v>
      </c>
    </row>
    <row r="18" spans="1:6" ht="15">
      <c r="A18" s="612" t="s">
        <v>623</v>
      </c>
      <c r="B18" s="613"/>
      <c r="C18" s="613"/>
      <c r="D18" s="613"/>
      <c r="E18" s="614"/>
      <c r="F18" s="403">
        <v>4.9</v>
      </c>
    </row>
    <row r="19" spans="1:6" ht="14.25" customHeight="1">
      <c r="A19" s="615" t="s">
        <v>624</v>
      </c>
      <c r="B19" s="616"/>
      <c r="C19" s="616"/>
      <c r="D19" s="616"/>
      <c r="E19" s="617"/>
      <c r="F19" s="487">
        <f>SUM(F11:F18)</f>
        <v>44.89999999999999</v>
      </c>
    </row>
    <row r="20" ht="54" customHeight="1" hidden="1">
      <c r="F20" s="16"/>
    </row>
    <row r="21" ht="41.25" customHeight="1" hidden="1"/>
    <row r="22" ht="28.5" customHeight="1">
      <c r="F22" t="s">
        <v>625</v>
      </c>
    </row>
    <row r="23" spans="1:7" ht="63" customHeight="1">
      <c r="A23" s="623" t="s">
        <v>71</v>
      </c>
      <c r="B23" s="623"/>
      <c r="C23" s="623"/>
      <c r="D23" s="623"/>
      <c r="E23" s="623"/>
      <c r="F23" s="623"/>
      <c r="G23" s="623"/>
    </row>
    <row r="24" spans="1:6" ht="15.75" customHeight="1">
      <c r="A24" s="44"/>
      <c r="B24" s="44"/>
      <c r="C24" s="44"/>
      <c r="D24" s="44"/>
      <c r="E24" s="44"/>
      <c r="F24" t="s">
        <v>614</v>
      </c>
    </row>
    <row r="25" spans="1:6" ht="15">
      <c r="A25" s="618" t="s">
        <v>615</v>
      </c>
      <c r="B25" s="619"/>
      <c r="C25" s="619"/>
      <c r="D25" s="619"/>
      <c r="E25" s="620"/>
      <c r="F25" s="482" t="s">
        <v>595</v>
      </c>
    </row>
    <row r="26" spans="1:6" ht="15">
      <c r="A26" s="612" t="s">
        <v>616</v>
      </c>
      <c r="B26" s="613"/>
      <c r="C26" s="613"/>
      <c r="D26" s="613"/>
      <c r="E26" s="614"/>
      <c r="F26" s="403">
        <v>17.9</v>
      </c>
    </row>
    <row r="27" spans="1:6" ht="15">
      <c r="A27" s="612" t="s">
        <v>617</v>
      </c>
      <c r="B27" s="613"/>
      <c r="C27" s="613"/>
      <c r="D27" s="613"/>
      <c r="E27" s="614"/>
      <c r="F27" s="403">
        <v>14.5</v>
      </c>
    </row>
    <row r="28" spans="1:6" ht="15">
      <c r="A28" s="612" t="s">
        <v>618</v>
      </c>
      <c r="B28" s="613"/>
      <c r="C28" s="613"/>
      <c r="D28" s="613"/>
      <c r="E28" s="614"/>
      <c r="F28" s="403">
        <v>11.7</v>
      </c>
    </row>
    <row r="29" spans="1:6" ht="15">
      <c r="A29" s="612" t="s">
        <v>619</v>
      </c>
      <c r="B29" s="613"/>
      <c r="C29" s="613"/>
      <c r="D29" s="613"/>
      <c r="E29" s="614"/>
      <c r="F29" s="403">
        <v>11.5</v>
      </c>
    </row>
    <row r="30" spans="1:6" ht="15">
      <c r="A30" s="612" t="s">
        <v>620</v>
      </c>
      <c r="B30" s="613"/>
      <c r="C30" s="613"/>
      <c r="D30" s="613"/>
      <c r="E30" s="614"/>
      <c r="F30" s="403">
        <v>11.1</v>
      </c>
    </row>
    <row r="31" spans="1:6" ht="15">
      <c r="A31" s="612" t="s">
        <v>621</v>
      </c>
      <c r="B31" s="613"/>
      <c r="C31" s="613"/>
      <c r="D31" s="613"/>
      <c r="E31" s="614"/>
      <c r="F31" s="403">
        <v>10.8</v>
      </c>
    </row>
    <row r="32" spans="1:6" ht="15">
      <c r="A32" s="612" t="s">
        <v>622</v>
      </c>
      <c r="B32" s="613"/>
      <c r="C32" s="613"/>
      <c r="D32" s="613"/>
      <c r="E32" s="614"/>
      <c r="F32" s="403">
        <v>12.2</v>
      </c>
    </row>
    <row r="33" spans="1:6" ht="15">
      <c r="A33" s="612" t="s">
        <v>623</v>
      </c>
      <c r="B33" s="613"/>
      <c r="C33" s="613"/>
      <c r="D33" s="613"/>
      <c r="E33" s="614"/>
      <c r="F33" s="403">
        <v>10.8</v>
      </c>
    </row>
    <row r="34" spans="1:6" ht="15">
      <c r="A34" s="615" t="s">
        <v>624</v>
      </c>
      <c r="B34" s="616"/>
      <c r="C34" s="616"/>
      <c r="D34" s="616"/>
      <c r="E34" s="617"/>
      <c r="F34" s="487">
        <f>SUM(F26:F33)</f>
        <v>100.49999999999999</v>
      </c>
    </row>
    <row r="35" ht="15.75" customHeight="1">
      <c r="F35" t="s">
        <v>626</v>
      </c>
    </row>
    <row r="36" spans="1:7" ht="67.5" customHeight="1">
      <c r="A36" s="574" t="s">
        <v>72</v>
      </c>
      <c r="B36" s="574"/>
      <c r="C36" s="574"/>
      <c r="D36" s="574"/>
      <c r="E36" s="574"/>
      <c r="F36" s="574"/>
      <c r="G36" s="574"/>
    </row>
    <row r="37" spans="1:6" ht="15">
      <c r="A37" s="44"/>
      <c r="B37" s="44"/>
      <c r="C37" s="44"/>
      <c r="D37" s="44"/>
      <c r="E37" s="44"/>
      <c r="F37" t="s">
        <v>614</v>
      </c>
    </row>
    <row r="38" spans="1:6" ht="15">
      <c r="A38" s="618" t="s">
        <v>615</v>
      </c>
      <c r="B38" s="619"/>
      <c r="C38" s="619"/>
      <c r="D38" s="619"/>
      <c r="E38" s="620"/>
      <c r="F38" s="482" t="s">
        <v>595</v>
      </c>
    </row>
    <row r="39" spans="1:6" ht="15">
      <c r="A39" s="612" t="s">
        <v>616</v>
      </c>
      <c r="B39" s="613"/>
      <c r="C39" s="613"/>
      <c r="D39" s="613"/>
      <c r="E39" s="614"/>
      <c r="F39" s="403">
        <v>43.058</v>
      </c>
    </row>
    <row r="40" spans="1:6" ht="15">
      <c r="A40" s="612" t="s">
        <v>617</v>
      </c>
      <c r="B40" s="613"/>
      <c r="C40" s="613"/>
      <c r="D40" s="613"/>
      <c r="E40" s="614"/>
      <c r="F40" s="403">
        <v>57.2</v>
      </c>
    </row>
    <row r="41" spans="1:6" ht="15">
      <c r="A41" s="612" t="s">
        <v>618</v>
      </c>
      <c r="B41" s="613"/>
      <c r="C41" s="613"/>
      <c r="D41" s="613"/>
      <c r="E41" s="614"/>
      <c r="F41" s="403">
        <v>30</v>
      </c>
    </row>
    <row r="42" spans="1:6" ht="15">
      <c r="A42" s="612" t="s">
        <v>619</v>
      </c>
      <c r="B42" s="613"/>
      <c r="C42" s="613"/>
      <c r="D42" s="613"/>
      <c r="E42" s="614"/>
      <c r="F42" s="403">
        <v>50.1</v>
      </c>
    </row>
    <row r="43" spans="1:6" ht="15">
      <c r="A43" s="612" t="s">
        <v>620</v>
      </c>
      <c r="B43" s="613"/>
      <c r="C43" s="613"/>
      <c r="D43" s="613"/>
      <c r="E43" s="614"/>
      <c r="F43" s="403">
        <v>37.2</v>
      </c>
    </row>
    <row r="44" spans="1:6" ht="15">
      <c r="A44" s="612" t="s">
        <v>621</v>
      </c>
      <c r="B44" s="613"/>
      <c r="C44" s="613"/>
      <c r="D44" s="613"/>
      <c r="E44" s="614"/>
      <c r="F44" s="403">
        <v>37.7</v>
      </c>
    </row>
    <row r="45" spans="1:6" ht="15">
      <c r="A45" s="612" t="s">
        <v>622</v>
      </c>
      <c r="B45" s="613"/>
      <c r="C45" s="613"/>
      <c r="D45" s="613"/>
      <c r="E45" s="614"/>
      <c r="F45" s="403">
        <v>28.7</v>
      </c>
    </row>
    <row r="46" spans="1:6" ht="15">
      <c r="A46" s="612" t="s">
        <v>623</v>
      </c>
      <c r="B46" s="613"/>
      <c r="C46" s="613"/>
      <c r="D46" s="613"/>
      <c r="E46" s="614"/>
      <c r="F46" s="403">
        <v>7.123</v>
      </c>
    </row>
    <row r="47" spans="1:6" ht="15">
      <c r="A47" s="615" t="s">
        <v>624</v>
      </c>
      <c r="B47" s="616"/>
      <c r="C47" s="616"/>
      <c r="D47" s="616"/>
      <c r="E47" s="617"/>
      <c r="F47" s="487">
        <f>SUM(F39:F46)</f>
        <v>291.08099999999996</v>
      </c>
    </row>
    <row r="49" ht="15">
      <c r="F49" t="s">
        <v>644</v>
      </c>
    </row>
    <row r="50" spans="1:7" ht="66" customHeight="1">
      <c r="A50" s="574" t="s">
        <v>54</v>
      </c>
      <c r="B50" s="574"/>
      <c r="C50" s="574"/>
      <c r="D50" s="574"/>
      <c r="E50" s="574"/>
      <c r="F50" s="574"/>
      <c r="G50" s="574"/>
    </row>
    <row r="52" spans="1:6" ht="15">
      <c r="A52" s="44"/>
      <c r="B52" s="44"/>
      <c r="C52" s="44"/>
      <c r="D52" s="44"/>
      <c r="E52" s="44"/>
      <c r="F52" t="s">
        <v>614</v>
      </c>
    </row>
    <row r="53" spans="1:6" ht="15">
      <c r="A53" s="618" t="s">
        <v>615</v>
      </c>
      <c r="B53" s="619"/>
      <c r="C53" s="619"/>
      <c r="D53" s="619"/>
      <c r="E53" s="620"/>
      <c r="F53" s="482" t="s">
        <v>595</v>
      </c>
    </row>
    <row r="54" spans="1:6" ht="15">
      <c r="A54" s="612" t="s">
        <v>616</v>
      </c>
      <c r="B54" s="613"/>
      <c r="C54" s="613"/>
      <c r="D54" s="613"/>
      <c r="E54" s="614"/>
      <c r="F54" s="403">
        <v>91</v>
      </c>
    </row>
    <row r="55" spans="1:6" ht="15">
      <c r="A55" s="612" t="s">
        <v>617</v>
      </c>
      <c r="B55" s="613"/>
      <c r="C55" s="613"/>
      <c r="D55" s="613"/>
      <c r="E55" s="614"/>
      <c r="F55" s="403">
        <v>149</v>
      </c>
    </row>
    <row r="56" spans="1:6" ht="15">
      <c r="A56" s="612" t="s">
        <v>618</v>
      </c>
      <c r="B56" s="613"/>
      <c r="C56" s="613"/>
      <c r="D56" s="613"/>
      <c r="E56" s="614"/>
      <c r="F56" s="403">
        <v>78</v>
      </c>
    </row>
    <row r="57" spans="1:6" ht="15">
      <c r="A57" s="612" t="s">
        <v>619</v>
      </c>
      <c r="B57" s="613"/>
      <c r="C57" s="613"/>
      <c r="D57" s="613"/>
      <c r="E57" s="614"/>
      <c r="F57" s="403">
        <v>73</v>
      </c>
    </row>
    <row r="58" spans="1:6" ht="15">
      <c r="A58" s="612" t="s">
        <v>620</v>
      </c>
      <c r="B58" s="613"/>
      <c r="C58" s="613"/>
      <c r="D58" s="613"/>
      <c r="E58" s="614"/>
      <c r="F58" s="403">
        <v>85</v>
      </c>
    </row>
    <row r="59" spans="1:6" ht="15">
      <c r="A59" s="612" t="s">
        <v>621</v>
      </c>
      <c r="B59" s="613"/>
      <c r="C59" s="613"/>
      <c r="D59" s="613"/>
      <c r="E59" s="614"/>
      <c r="F59" s="403">
        <v>80</v>
      </c>
    </row>
    <row r="60" spans="1:6" ht="15">
      <c r="A60" s="612" t="s">
        <v>622</v>
      </c>
      <c r="B60" s="613"/>
      <c r="C60" s="613"/>
      <c r="D60" s="613"/>
      <c r="E60" s="614"/>
      <c r="F60" s="403">
        <v>98</v>
      </c>
    </row>
    <row r="61" spans="1:6" ht="15">
      <c r="A61" s="612" t="s">
        <v>623</v>
      </c>
      <c r="B61" s="613"/>
      <c r="C61" s="613"/>
      <c r="D61" s="613"/>
      <c r="E61" s="614"/>
      <c r="F61" s="403">
        <v>56</v>
      </c>
    </row>
    <row r="62" spans="1:6" ht="15">
      <c r="A62" s="615" t="s">
        <v>624</v>
      </c>
      <c r="B62" s="616"/>
      <c r="C62" s="616"/>
      <c r="D62" s="616"/>
      <c r="E62" s="617"/>
      <c r="F62" s="487">
        <f>SUM(F54:F61)</f>
        <v>710</v>
      </c>
    </row>
    <row r="63" ht="51.75" customHeight="1" hidden="1"/>
    <row r="64" ht="40.5" customHeight="1">
      <c r="F64" t="s">
        <v>645</v>
      </c>
    </row>
    <row r="65" spans="1:7" ht="48" customHeight="1">
      <c r="A65" s="621" t="s">
        <v>55</v>
      </c>
      <c r="B65" s="621"/>
      <c r="C65" s="621"/>
      <c r="D65" s="621"/>
      <c r="E65" s="621"/>
      <c r="F65" s="621"/>
      <c r="G65" s="621"/>
    </row>
    <row r="66" ht="15">
      <c r="F66" t="s">
        <v>614</v>
      </c>
    </row>
    <row r="67" spans="1:6" ht="15">
      <c r="A67" s="618" t="s">
        <v>615</v>
      </c>
      <c r="B67" s="619"/>
      <c r="C67" s="619"/>
      <c r="D67" s="619"/>
      <c r="E67" s="620"/>
      <c r="F67" s="482" t="s">
        <v>595</v>
      </c>
    </row>
    <row r="68" spans="1:6" ht="15">
      <c r="A68" s="612" t="s">
        <v>646</v>
      </c>
      <c r="B68" s="613"/>
      <c r="C68" s="613"/>
      <c r="D68" s="613"/>
      <c r="E68" s="614"/>
      <c r="F68" s="403">
        <v>335</v>
      </c>
    </row>
    <row r="69" spans="1:6" ht="15">
      <c r="A69" s="612" t="s">
        <v>620</v>
      </c>
      <c r="B69" s="613"/>
      <c r="C69" s="613"/>
      <c r="D69" s="613"/>
      <c r="E69" s="614"/>
      <c r="F69" s="403">
        <v>892</v>
      </c>
    </row>
    <row r="70" spans="1:6" ht="15">
      <c r="A70" s="615" t="s">
        <v>624</v>
      </c>
      <c r="B70" s="616"/>
      <c r="C70" s="616"/>
      <c r="D70" s="616"/>
      <c r="E70" s="617"/>
      <c r="F70" s="487">
        <f>SUM(F68:F69)</f>
        <v>1227</v>
      </c>
    </row>
    <row r="72" ht="15">
      <c r="F72" t="s">
        <v>663</v>
      </c>
    </row>
    <row r="73" spans="1:7" ht="48.75" customHeight="1">
      <c r="A73" s="621" t="s">
        <v>56</v>
      </c>
      <c r="B73" s="621"/>
      <c r="C73" s="621"/>
      <c r="D73" s="621"/>
      <c r="E73" s="621"/>
      <c r="F73" s="621"/>
      <c r="G73" s="621"/>
    </row>
    <row r="74" ht="15">
      <c r="F74" t="s">
        <v>614</v>
      </c>
    </row>
    <row r="75" spans="1:6" ht="15">
      <c r="A75" s="618" t="s">
        <v>615</v>
      </c>
      <c r="B75" s="619"/>
      <c r="C75" s="619"/>
      <c r="D75" s="619"/>
      <c r="E75" s="620"/>
      <c r="F75" s="482" t="s">
        <v>595</v>
      </c>
    </row>
    <row r="76" spans="1:6" ht="15">
      <c r="A76" s="612" t="s">
        <v>620</v>
      </c>
      <c r="B76" s="613"/>
      <c r="C76" s="613"/>
      <c r="D76" s="613"/>
      <c r="E76" s="614"/>
      <c r="F76" s="403">
        <v>5</v>
      </c>
    </row>
    <row r="77" spans="1:6" ht="15">
      <c r="A77" s="612" t="s">
        <v>623</v>
      </c>
      <c r="B77" s="613"/>
      <c r="C77" s="613"/>
      <c r="D77" s="613"/>
      <c r="E77" s="614"/>
      <c r="F77" s="403">
        <v>4</v>
      </c>
    </row>
    <row r="78" spans="1:7" ht="15">
      <c r="A78" s="615" t="s">
        <v>624</v>
      </c>
      <c r="B78" s="616"/>
      <c r="C78" s="616"/>
      <c r="D78" s="616"/>
      <c r="E78" s="617"/>
      <c r="F78" s="487">
        <f>SUM(F76:F77)</f>
        <v>9</v>
      </c>
      <c r="G78" s="434"/>
    </row>
    <row r="79" ht="15" hidden="1"/>
    <row r="80" ht="15" hidden="1"/>
    <row r="81" ht="15">
      <c r="F81" t="s">
        <v>17</v>
      </c>
    </row>
    <row r="82" spans="1:7" ht="43.5" customHeight="1">
      <c r="A82" s="621" t="s">
        <v>57</v>
      </c>
      <c r="B82" s="621"/>
      <c r="C82" s="621"/>
      <c r="D82" s="621"/>
      <c r="E82" s="621"/>
      <c r="F82" s="621"/>
      <c r="G82" s="621"/>
    </row>
    <row r="83" ht="15">
      <c r="F83" t="s">
        <v>614</v>
      </c>
    </row>
    <row r="84" spans="1:6" ht="15">
      <c r="A84" s="618" t="s">
        <v>615</v>
      </c>
      <c r="B84" s="619"/>
      <c r="C84" s="619"/>
      <c r="D84" s="619"/>
      <c r="E84" s="620"/>
      <c r="F84" s="482" t="s">
        <v>595</v>
      </c>
    </row>
    <row r="85" spans="1:6" ht="15">
      <c r="A85" s="612" t="s">
        <v>617</v>
      </c>
      <c r="B85" s="613"/>
      <c r="C85" s="613"/>
      <c r="D85" s="613"/>
      <c r="E85" s="614"/>
      <c r="F85" s="403">
        <v>1750.288</v>
      </c>
    </row>
    <row r="86" spans="1:6" ht="15" hidden="1">
      <c r="A86" s="612"/>
      <c r="B86" s="613"/>
      <c r="C86" s="613"/>
      <c r="D86" s="613"/>
      <c r="E86" s="614"/>
      <c r="F86" s="403"/>
    </row>
    <row r="87" spans="1:7" ht="15">
      <c r="A87" s="615" t="s">
        <v>624</v>
      </c>
      <c r="B87" s="616"/>
      <c r="C87" s="616"/>
      <c r="D87" s="616"/>
      <c r="E87" s="617"/>
      <c r="F87" s="487">
        <f>SUM(F85:F86)</f>
        <v>1750.288</v>
      </c>
      <c r="G87" s="434"/>
    </row>
    <row r="89" ht="15">
      <c r="F89" t="s">
        <v>47</v>
      </c>
    </row>
    <row r="90" spans="1:7" ht="46.5" customHeight="1">
      <c r="A90" s="621" t="s">
        <v>70</v>
      </c>
      <c r="B90" s="621"/>
      <c r="C90" s="621"/>
      <c r="D90" s="621"/>
      <c r="E90" s="621"/>
      <c r="F90" s="621"/>
      <c r="G90" s="621"/>
    </row>
    <row r="91" ht="15">
      <c r="F91" t="s">
        <v>614</v>
      </c>
    </row>
    <row r="92" spans="1:6" ht="15">
      <c r="A92" s="618" t="s">
        <v>615</v>
      </c>
      <c r="B92" s="619"/>
      <c r="C92" s="619"/>
      <c r="D92" s="619"/>
      <c r="E92" s="620"/>
      <c r="F92" s="482" t="s">
        <v>595</v>
      </c>
    </row>
    <row r="93" spans="1:6" ht="15">
      <c r="A93" s="612" t="s">
        <v>616</v>
      </c>
      <c r="B93" s="613"/>
      <c r="C93" s="613"/>
      <c r="D93" s="613"/>
      <c r="E93" s="614"/>
      <c r="F93" s="403">
        <v>11.85</v>
      </c>
    </row>
    <row r="94" spans="1:6" ht="15">
      <c r="A94" s="612" t="s">
        <v>617</v>
      </c>
      <c r="B94" s="613"/>
      <c r="C94" s="613"/>
      <c r="D94" s="613"/>
      <c r="E94" s="614"/>
      <c r="F94" s="403">
        <v>11.85</v>
      </c>
    </row>
    <row r="95" spans="1:6" ht="15">
      <c r="A95" s="612" t="s">
        <v>618</v>
      </c>
      <c r="B95" s="613"/>
      <c r="C95" s="613"/>
      <c r="D95" s="613"/>
      <c r="E95" s="614"/>
      <c r="F95" s="403">
        <v>11.85</v>
      </c>
    </row>
    <row r="96" spans="1:6" ht="15">
      <c r="A96" s="612" t="s">
        <v>619</v>
      </c>
      <c r="B96" s="613"/>
      <c r="C96" s="613"/>
      <c r="D96" s="613"/>
      <c r="E96" s="614"/>
      <c r="F96" s="403">
        <v>11.85</v>
      </c>
    </row>
    <row r="97" spans="1:6" ht="15">
      <c r="A97" s="612" t="s">
        <v>620</v>
      </c>
      <c r="B97" s="613"/>
      <c r="C97" s="613"/>
      <c r="D97" s="613"/>
      <c r="E97" s="614"/>
      <c r="F97" s="403">
        <v>11.85</v>
      </c>
    </row>
    <row r="98" spans="1:6" ht="15">
      <c r="A98" s="612" t="s">
        <v>621</v>
      </c>
      <c r="B98" s="613"/>
      <c r="C98" s="613"/>
      <c r="D98" s="613"/>
      <c r="E98" s="614"/>
      <c r="F98" s="403">
        <v>11.85</v>
      </c>
    </row>
    <row r="99" spans="1:6" ht="15">
      <c r="A99" s="612" t="s">
        <v>622</v>
      </c>
      <c r="B99" s="613"/>
      <c r="C99" s="613"/>
      <c r="D99" s="613"/>
      <c r="E99" s="614"/>
      <c r="F99" s="403">
        <v>11.85</v>
      </c>
    </row>
    <row r="100" spans="1:6" ht="15">
      <c r="A100" s="612" t="s">
        <v>623</v>
      </c>
      <c r="B100" s="613"/>
      <c r="C100" s="613"/>
      <c r="D100" s="613"/>
      <c r="E100" s="614"/>
      <c r="F100" s="403">
        <v>11.85</v>
      </c>
    </row>
    <row r="101" spans="1:6" ht="15">
      <c r="A101" s="615" t="s">
        <v>624</v>
      </c>
      <c r="B101" s="616"/>
      <c r="C101" s="616"/>
      <c r="D101" s="616"/>
      <c r="E101" s="617"/>
      <c r="F101" s="487">
        <f>SUM(F93:F100)</f>
        <v>94.79999999999998</v>
      </c>
    </row>
    <row r="102" ht="20.25" customHeight="1"/>
    <row r="103" ht="15">
      <c r="F103" t="s">
        <v>48</v>
      </c>
    </row>
    <row r="104" spans="1:7" ht="54.75" customHeight="1">
      <c r="A104" s="621" t="s">
        <v>67</v>
      </c>
      <c r="B104" s="621"/>
      <c r="C104" s="621"/>
      <c r="D104" s="621"/>
      <c r="E104" s="621"/>
      <c r="F104" s="621"/>
      <c r="G104" s="621"/>
    </row>
    <row r="105" ht="15">
      <c r="F105" t="s">
        <v>614</v>
      </c>
    </row>
    <row r="106" spans="1:6" ht="15">
      <c r="A106" s="618" t="s">
        <v>615</v>
      </c>
      <c r="B106" s="619"/>
      <c r="C106" s="619"/>
      <c r="D106" s="619"/>
      <c r="E106" s="620"/>
      <c r="F106" s="482" t="s">
        <v>595</v>
      </c>
    </row>
    <row r="107" spans="1:6" ht="15">
      <c r="A107" s="612" t="s">
        <v>616</v>
      </c>
      <c r="B107" s="613"/>
      <c r="C107" s="613"/>
      <c r="D107" s="613"/>
      <c r="E107" s="614"/>
      <c r="F107" s="403">
        <v>11.85</v>
      </c>
    </row>
    <row r="108" spans="1:6" ht="15">
      <c r="A108" s="612" t="s">
        <v>617</v>
      </c>
      <c r="B108" s="613"/>
      <c r="C108" s="613"/>
      <c r="D108" s="613"/>
      <c r="E108" s="614"/>
      <c r="F108" s="403">
        <v>11.85</v>
      </c>
    </row>
    <row r="109" spans="1:6" ht="15">
      <c r="A109" s="612" t="s">
        <v>618</v>
      </c>
      <c r="B109" s="613"/>
      <c r="C109" s="613"/>
      <c r="D109" s="613"/>
      <c r="E109" s="614"/>
      <c r="F109" s="403">
        <v>11.85</v>
      </c>
    </row>
    <row r="110" spans="1:6" ht="15">
      <c r="A110" s="612" t="s">
        <v>619</v>
      </c>
      <c r="B110" s="613"/>
      <c r="C110" s="613"/>
      <c r="D110" s="613"/>
      <c r="E110" s="614"/>
      <c r="F110" s="403">
        <v>11.85</v>
      </c>
    </row>
    <row r="111" spans="1:6" ht="15">
      <c r="A111" s="612" t="s">
        <v>620</v>
      </c>
      <c r="B111" s="613"/>
      <c r="C111" s="613"/>
      <c r="D111" s="613"/>
      <c r="E111" s="614"/>
      <c r="F111" s="403">
        <v>11.85</v>
      </c>
    </row>
    <row r="112" spans="1:6" ht="15">
      <c r="A112" s="612" t="s">
        <v>621</v>
      </c>
      <c r="B112" s="613"/>
      <c r="C112" s="613"/>
      <c r="D112" s="613"/>
      <c r="E112" s="614"/>
      <c r="F112" s="403">
        <v>11.85</v>
      </c>
    </row>
    <row r="113" spans="1:6" ht="15">
      <c r="A113" s="612" t="s">
        <v>622</v>
      </c>
      <c r="B113" s="613"/>
      <c r="C113" s="613"/>
      <c r="D113" s="613"/>
      <c r="E113" s="614"/>
      <c r="F113" s="403">
        <v>11.85</v>
      </c>
    </row>
    <row r="114" spans="1:6" ht="15">
      <c r="A114" s="612" t="s">
        <v>623</v>
      </c>
      <c r="B114" s="613"/>
      <c r="C114" s="613"/>
      <c r="D114" s="613"/>
      <c r="E114" s="614"/>
      <c r="F114" s="403">
        <v>11.85</v>
      </c>
    </row>
    <row r="115" spans="1:6" ht="15">
      <c r="A115" s="615" t="s">
        <v>624</v>
      </c>
      <c r="B115" s="616"/>
      <c r="C115" s="616"/>
      <c r="D115" s="616"/>
      <c r="E115" s="617"/>
      <c r="F115" s="487">
        <f>SUM(F107:F114)</f>
        <v>94.79999999999998</v>
      </c>
    </row>
    <row r="117" ht="15">
      <c r="F117" t="s">
        <v>49</v>
      </c>
    </row>
    <row r="118" spans="1:7" ht="71.25" customHeight="1">
      <c r="A118" s="621" t="s">
        <v>69</v>
      </c>
      <c r="B118" s="621"/>
      <c r="C118" s="621"/>
      <c r="D118" s="621"/>
      <c r="E118" s="621"/>
      <c r="F118" s="621"/>
      <c r="G118" s="621"/>
    </row>
    <row r="119" ht="15">
      <c r="F119" t="s">
        <v>614</v>
      </c>
    </row>
    <row r="120" spans="1:6" ht="15">
      <c r="A120" s="618" t="s">
        <v>615</v>
      </c>
      <c r="B120" s="619"/>
      <c r="C120" s="619"/>
      <c r="D120" s="619"/>
      <c r="E120" s="620"/>
      <c r="F120" s="482" t="s">
        <v>595</v>
      </c>
    </row>
    <row r="121" spans="1:6" ht="15">
      <c r="A121" s="612" t="s">
        <v>616</v>
      </c>
      <c r="B121" s="613"/>
      <c r="C121" s="613"/>
      <c r="D121" s="613"/>
      <c r="E121" s="614"/>
      <c r="F121" s="403">
        <v>11.85</v>
      </c>
    </row>
    <row r="122" spans="1:6" ht="15">
      <c r="A122" s="612" t="s">
        <v>617</v>
      </c>
      <c r="B122" s="613"/>
      <c r="C122" s="613"/>
      <c r="D122" s="613"/>
      <c r="E122" s="614"/>
      <c r="F122" s="403">
        <v>11.85</v>
      </c>
    </row>
    <row r="123" spans="1:6" ht="15">
      <c r="A123" s="612" t="s">
        <v>618</v>
      </c>
      <c r="B123" s="613"/>
      <c r="C123" s="613"/>
      <c r="D123" s="613"/>
      <c r="E123" s="614"/>
      <c r="F123" s="403">
        <v>11.85</v>
      </c>
    </row>
    <row r="124" spans="1:6" ht="15">
      <c r="A124" s="612" t="s">
        <v>619</v>
      </c>
      <c r="B124" s="613"/>
      <c r="C124" s="613"/>
      <c r="D124" s="613"/>
      <c r="E124" s="614"/>
      <c r="F124" s="403">
        <v>11.85</v>
      </c>
    </row>
    <row r="125" spans="1:6" ht="15">
      <c r="A125" s="612" t="s">
        <v>620</v>
      </c>
      <c r="B125" s="613"/>
      <c r="C125" s="613"/>
      <c r="D125" s="613"/>
      <c r="E125" s="614"/>
      <c r="F125" s="403">
        <v>11.85</v>
      </c>
    </row>
    <row r="126" spans="1:6" ht="15">
      <c r="A126" s="612" t="s">
        <v>621</v>
      </c>
      <c r="B126" s="613"/>
      <c r="C126" s="613"/>
      <c r="D126" s="613"/>
      <c r="E126" s="614"/>
      <c r="F126" s="403">
        <v>11.85</v>
      </c>
    </row>
    <row r="127" spans="1:6" ht="15">
      <c r="A127" s="612" t="s">
        <v>622</v>
      </c>
      <c r="B127" s="613"/>
      <c r="C127" s="613"/>
      <c r="D127" s="613"/>
      <c r="E127" s="614"/>
      <c r="F127" s="403">
        <v>11.85</v>
      </c>
    </row>
    <row r="128" spans="1:6" ht="15">
      <c r="A128" s="612" t="s">
        <v>623</v>
      </c>
      <c r="B128" s="613"/>
      <c r="C128" s="613"/>
      <c r="D128" s="613"/>
      <c r="E128" s="614"/>
      <c r="F128" s="403">
        <v>11.85</v>
      </c>
    </row>
    <row r="129" spans="1:6" ht="15">
      <c r="A129" s="615" t="s">
        <v>624</v>
      </c>
      <c r="B129" s="616"/>
      <c r="C129" s="616"/>
      <c r="D129" s="616"/>
      <c r="E129" s="617"/>
      <c r="F129" s="487">
        <f>SUM(F121:F128)</f>
        <v>94.79999999999998</v>
      </c>
    </row>
    <row r="130" ht="8.25" customHeight="1"/>
    <row r="131" ht="15.75" customHeight="1">
      <c r="F131" t="s">
        <v>50</v>
      </c>
    </row>
    <row r="132" spans="1:7" ht="64.5" customHeight="1">
      <c r="A132" s="574" t="s">
        <v>68</v>
      </c>
      <c r="B132" s="574"/>
      <c r="C132" s="574"/>
      <c r="D132" s="574"/>
      <c r="E132" s="574"/>
      <c r="F132" s="574"/>
      <c r="G132" s="574"/>
    </row>
    <row r="133" ht="15">
      <c r="F133" t="s">
        <v>614</v>
      </c>
    </row>
    <row r="134" spans="1:6" ht="15">
      <c r="A134" s="618" t="s">
        <v>615</v>
      </c>
      <c r="B134" s="619"/>
      <c r="C134" s="619"/>
      <c r="D134" s="619"/>
      <c r="E134" s="620"/>
      <c r="F134" s="482" t="s">
        <v>595</v>
      </c>
    </row>
    <row r="135" spans="1:6" ht="15">
      <c r="A135" s="612" t="s">
        <v>616</v>
      </c>
      <c r="B135" s="613"/>
      <c r="C135" s="613"/>
      <c r="D135" s="613"/>
      <c r="E135" s="614"/>
      <c r="F135" s="403">
        <v>11.85</v>
      </c>
    </row>
    <row r="136" spans="1:6" ht="15">
      <c r="A136" s="612" t="s">
        <v>617</v>
      </c>
      <c r="B136" s="613"/>
      <c r="C136" s="613"/>
      <c r="D136" s="613"/>
      <c r="E136" s="614"/>
      <c r="F136" s="403">
        <v>11.85</v>
      </c>
    </row>
    <row r="137" spans="1:6" ht="15">
      <c r="A137" s="612" t="s">
        <v>618</v>
      </c>
      <c r="B137" s="613"/>
      <c r="C137" s="613"/>
      <c r="D137" s="613"/>
      <c r="E137" s="614"/>
      <c r="F137" s="403">
        <v>11.85</v>
      </c>
    </row>
    <row r="138" spans="1:6" ht="15">
      <c r="A138" s="612" t="s">
        <v>619</v>
      </c>
      <c r="B138" s="613"/>
      <c r="C138" s="613"/>
      <c r="D138" s="613"/>
      <c r="E138" s="614"/>
      <c r="F138" s="403">
        <v>11.85</v>
      </c>
    </row>
    <row r="139" spans="1:6" ht="15">
      <c r="A139" s="612" t="s">
        <v>620</v>
      </c>
      <c r="B139" s="613"/>
      <c r="C139" s="613"/>
      <c r="D139" s="613"/>
      <c r="E139" s="614"/>
      <c r="F139" s="403">
        <v>11.85</v>
      </c>
    </row>
    <row r="140" spans="1:6" ht="15">
      <c r="A140" s="612" t="s">
        <v>621</v>
      </c>
      <c r="B140" s="613"/>
      <c r="C140" s="613"/>
      <c r="D140" s="613"/>
      <c r="E140" s="614"/>
      <c r="F140" s="403">
        <v>11.85</v>
      </c>
    </row>
    <row r="141" spans="1:6" ht="15">
      <c r="A141" s="612" t="s">
        <v>622</v>
      </c>
      <c r="B141" s="613"/>
      <c r="C141" s="613"/>
      <c r="D141" s="613"/>
      <c r="E141" s="614"/>
      <c r="F141" s="403">
        <v>11.85</v>
      </c>
    </row>
    <row r="142" spans="1:6" ht="15">
      <c r="A142" s="612" t="s">
        <v>623</v>
      </c>
      <c r="B142" s="613"/>
      <c r="C142" s="613"/>
      <c r="D142" s="613"/>
      <c r="E142" s="614"/>
      <c r="F142" s="403">
        <v>11.85</v>
      </c>
    </row>
    <row r="143" spans="1:6" ht="15">
      <c r="A143" s="615" t="s">
        <v>624</v>
      </c>
      <c r="B143" s="616"/>
      <c r="C143" s="616"/>
      <c r="D143" s="616"/>
      <c r="E143" s="617"/>
      <c r="F143" s="487">
        <f>SUM(F135:F142)</f>
        <v>94.79999999999998</v>
      </c>
    </row>
    <row r="144" ht="2.25" customHeight="1"/>
    <row r="145" ht="15">
      <c r="F145" t="s">
        <v>51</v>
      </c>
    </row>
    <row r="146" ht="6" customHeight="1"/>
    <row r="147" spans="1:7" ht="45.75" customHeight="1">
      <c r="A147" s="621" t="s">
        <v>59</v>
      </c>
      <c r="B147" s="621"/>
      <c r="C147" s="621"/>
      <c r="D147" s="621"/>
      <c r="E147" s="621"/>
      <c r="F147" s="621"/>
      <c r="G147" s="621"/>
    </row>
    <row r="148" ht="15">
      <c r="F148" t="s">
        <v>614</v>
      </c>
    </row>
    <row r="149" spans="1:6" ht="15">
      <c r="A149" s="618" t="s">
        <v>615</v>
      </c>
      <c r="B149" s="619"/>
      <c r="C149" s="619"/>
      <c r="D149" s="619"/>
      <c r="E149" s="620"/>
      <c r="F149" s="482" t="s">
        <v>595</v>
      </c>
    </row>
    <row r="150" spans="1:6" ht="15">
      <c r="A150" s="612" t="s">
        <v>623</v>
      </c>
      <c r="B150" s="613"/>
      <c r="C150" s="613"/>
      <c r="D150" s="613"/>
      <c r="E150" s="614"/>
      <c r="F150" s="403">
        <v>1</v>
      </c>
    </row>
    <row r="151" spans="1:7" ht="15">
      <c r="A151" s="615" t="s">
        <v>624</v>
      </c>
      <c r="B151" s="616"/>
      <c r="C151" s="616"/>
      <c r="D151" s="616"/>
      <c r="E151" s="617"/>
      <c r="F151" s="487">
        <f>SUM(F150:F150)</f>
        <v>1</v>
      </c>
      <c r="G151" s="434"/>
    </row>
    <row r="153" ht="15" hidden="1"/>
    <row r="154" ht="15">
      <c r="F154" t="s">
        <v>52</v>
      </c>
    </row>
    <row r="155" ht="15" hidden="1"/>
    <row r="156" spans="1:7" ht="35.25" customHeight="1">
      <c r="A156" s="621" t="s">
        <v>60</v>
      </c>
      <c r="B156" s="621"/>
      <c r="C156" s="621"/>
      <c r="D156" s="621"/>
      <c r="E156" s="621"/>
      <c r="F156" s="621"/>
      <c r="G156" s="621"/>
    </row>
    <row r="157" ht="15">
      <c r="F157" t="s">
        <v>614</v>
      </c>
    </row>
    <row r="158" spans="1:6" ht="15">
      <c r="A158" s="618" t="s">
        <v>615</v>
      </c>
      <c r="B158" s="619"/>
      <c r="C158" s="619"/>
      <c r="D158" s="619"/>
      <c r="E158" s="620"/>
      <c r="F158" s="482" t="s">
        <v>595</v>
      </c>
    </row>
    <row r="159" spans="1:6" ht="15">
      <c r="A159" s="612" t="s">
        <v>617</v>
      </c>
      <c r="B159" s="613"/>
      <c r="C159" s="613"/>
      <c r="D159" s="613"/>
      <c r="E159" s="614"/>
      <c r="F159" s="468">
        <v>5817.587</v>
      </c>
    </row>
    <row r="160" spans="1:7" ht="15">
      <c r="A160" s="615" t="s">
        <v>624</v>
      </c>
      <c r="B160" s="616"/>
      <c r="C160" s="616"/>
      <c r="D160" s="616"/>
      <c r="E160" s="617"/>
      <c r="F160" s="487">
        <f>SUM(F159:F159)</f>
        <v>5817.587</v>
      </c>
      <c r="G160" s="434"/>
    </row>
    <row r="161" ht="15" hidden="1"/>
    <row r="162" ht="15" customHeight="1"/>
    <row r="163" ht="15">
      <c r="F163" t="s">
        <v>58</v>
      </c>
    </row>
    <row r="164" ht="15" hidden="1"/>
    <row r="165" spans="1:7" ht="62.25" customHeight="1">
      <c r="A165" s="621" t="s">
        <v>62</v>
      </c>
      <c r="B165" s="621"/>
      <c r="C165" s="621"/>
      <c r="D165" s="621"/>
      <c r="E165" s="621"/>
      <c r="F165" s="621"/>
      <c r="G165" s="621"/>
    </row>
    <row r="166" ht="23.25" customHeight="1">
      <c r="F166" t="s">
        <v>614</v>
      </c>
    </row>
    <row r="167" spans="1:6" ht="15">
      <c r="A167" s="618" t="s">
        <v>615</v>
      </c>
      <c r="B167" s="619"/>
      <c r="C167" s="619"/>
      <c r="D167" s="619"/>
      <c r="E167" s="620"/>
      <c r="F167" s="482" t="s">
        <v>595</v>
      </c>
    </row>
    <row r="168" spans="1:6" ht="15">
      <c r="A168" s="612" t="s">
        <v>616</v>
      </c>
      <c r="B168" s="613"/>
      <c r="C168" s="613"/>
      <c r="D168" s="613"/>
      <c r="E168" s="614"/>
      <c r="F168" s="468">
        <v>16.842</v>
      </c>
    </row>
    <row r="169" spans="1:6" ht="15">
      <c r="A169" s="612" t="s">
        <v>622</v>
      </c>
      <c r="B169" s="613"/>
      <c r="C169" s="613"/>
      <c r="D169" s="613"/>
      <c r="E169" s="614"/>
      <c r="F169" s="403">
        <v>25</v>
      </c>
    </row>
    <row r="170" spans="1:6" ht="15">
      <c r="A170" s="612" t="s">
        <v>623</v>
      </c>
      <c r="B170" s="613"/>
      <c r="C170" s="613"/>
      <c r="D170" s="613"/>
      <c r="E170" s="614"/>
      <c r="F170" s="403">
        <v>27.077</v>
      </c>
    </row>
    <row r="171" spans="1:7" ht="15">
      <c r="A171" s="615" t="s">
        <v>624</v>
      </c>
      <c r="B171" s="616"/>
      <c r="C171" s="616"/>
      <c r="D171" s="616"/>
      <c r="E171" s="617"/>
      <c r="F171" s="487">
        <f>SUM(F168:F170)</f>
        <v>68.919</v>
      </c>
      <c r="G171" s="434"/>
    </row>
    <row r="172" ht="1.5" customHeight="1"/>
    <row r="173" ht="0.75" customHeight="1" hidden="1"/>
    <row r="174" ht="15" customHeight="1">
      <c r="F174" t="s">
        <v>61</v>
      </c>
    </row>
    <row r="175" ht="0.75" customHeight="1"/>
    <row r="176" spans="1:7" ht="54.75" customHeight="1">
      <c r="A176" s="621" t="s">
        <v>63</v>
      </c>
      <c r="B176" s="621"/>
      <c r="C176" s="621"/>
      <c r="D176" s="621"/>
      <c r="E176" s="621"/>
      <c r="F176" s="621"/>
      <c r="G176" s="621"/>
    </row>
    <row r="177" ht="15">
      <c r="F177" t="s">
        <v>614</v>
      </c>
    </row>
    <row r="178" spans="1:6" ht="15">
      <c r="A178" s="618" t="s">
        <v>615</v>
      </c>
      <c r="B178" s="619"/>
      <c r="C178" s="619"/>
      <c r="D178" s="619"/>
      <c r="E178" s="620"/>
      <c r="F178" s="482" t="s">
        <v>595</v>
      </c>
    </row>
    <row r="179" spans="1:6" ht="15">
      <c r="A179" s="612" t="s">
        <v>623</v>
      </c>
      <c r="B179" s="613"/>
      <c r="C179" s="613"/>
      <c r="D179" s="613"/>
      <c r="E179" s="614"/>
      <c r="F179" s="488">
        <v>200</v>
      </c>
    </row>
    <row r="180" spans="1:7" ht="15">
      <c r="A180" s="615" t="s">
        <v>624</v>
      </c>
      <c r="B180" s="616"/>
      <c r="C180" s="616"/>
      <c r="D180" s="616"/>
      <c r="E180" s="617"/>
      <c r="F180" s="487">
        <f>SUM(F179:F179)</f>
        <v>200</v>
      </c>
      <c r="G180" s="434"/>
    </row>
    <row r="181" ht="5.25" customHeight="1"/>
    <row r="182" ht="15">
      <c r="F182" t="s">
        <v>73</v>
      </c>
    </row>
    <row r="183" spans="1:7" ht="45" customHeight="1">
      <c r="A183" s="574" t="s">
        <v>74</v>
      </c>
      <c r="B183" s="574"/>
      <c r="C183" s="574"/>
      <c r="D183" s="574"/>
      <c r="E183" s="574"/>
      <c r="F183" s="574"/>
      <c r="G183" s="574"/>
    </row>
    <row r="184" ht="15">
      <c r="F184" t="s">
        <v>614</v>
      </c>
    </row>
    <row r="185" spans="1:6" ht="15">
      <c r="A185" s="618" t="s">
        <v>615</v>
      </c>
      <c r="B185" s="619"/>
      <c r="C185" s="619"/>
      <c r="D185" s="619"/>
      <c r="E185" s="620"/>
      <c r="F185" s="482" t="s">
        <v>595</v>
      </c>
    </row>
    <row r="186" spans="1:6" ht="15">
      <c r="A186" s="612" t="s">
        <v>616</v>
      </c>
      <c r="B186" s="613"/>
      <c r="C186" s="613"/>
      <c r="D186" s="613"/>
      <c r="E186" s="614"/>
      <c r="F186" s="403">
        <v>1.25</v>
      </c>
    </row>
    <row r="187" spans="1:6" ht="15">
      <c r="A187" s="612" t="s">
        <v>617</v>
      </c>
      <c r="B187" s="613"/>
      <c r="C187" s="613"/>
      <c r="D187" s="613"/>
      <c r="E187" s="614"/>
      <c r="F187" s="403">
        <v>1.25</v>
      </c>
    </row>
    <row r="188" spans="1:6" ht="15">
      <c r="A188" s="612" t="s">
        <v>618</v>
      </c>
      <c r="B188" s="613"/>
      <c r="C188" s="613"/>
      <c r="D188" s="613"/>
      <c r="E188" s="614"/>
      <c r="F188" s="403">
        <v>1.25</v>
      </c>
    </row>
    <row r="189" spans="1:6" ht="15">
      <c r="A189" s="612" t="s">
        <v>619</v>
      </c>
      <c r="B189" s="613"/>
      <c r="C189" s="613"/>
      <c r="D189" s="613"/>
      <c r="E189" s="614"/>
      <c r="F189" s="403">
        <v>1.25</v>
      </c>
    </row>
    <row r="190" spans="1:6" ht="15">
      <c r="A190" s="612" t="s">
        <v>620</v>
      </c>
      <c r="B190" s="613"/>
      <c r="C190" s="613"/>
      <c r="D190" s="613"/>
      <c r="E190" s="614"/>
      <c r="F190" s="403">
        <v>1.25</v>
      </c>
    </row>
    <row r="191" spans="1:6" ht="15">
      <c r="A191" s="612" t="s">
        <v>621</v>
      </c>
      <c r="B191" s="613"/>
      <c r="C191" s="613"/>
      <c r="D191" s="613"/>
      <c r="E191" s="614"/>
      <c r="F191" s="403">
        <v>1.25</v>
      </c>
    </row>
    <row r="192" spans="1:6" ht="15">
      <c r="A192" s="612" t="s">
        <v>622</v>
      </c>
      <c r="B192" s="613"/>
      <c r="C192" s="613"/>
      <c r="D192" s="613"/>
      <c r="E192" s="614"/>
      <c r="F192" s="403">
        <v>1.25</v>
      </c>
    </row>
    <row r="193" spans="1:6" ht="15">
      <c r="A193" s="612" t="s">
        <v>623</v>
      </c>
      <c r="B193" s="613"/>
      <c r="C193" s="613"/>
      <c r="D193" s="613"/>
      <c r="E193" s="614"/>
      <c r="F193" s="403">
        <v>1.25</v>
      </c>
    </row>
    <row r="194" spans="1:6" ht="15">
      <c r="A194" s="615" t="s">
        <v>624</v>
      </c>
      <c r="B194" s="616"/>
      <c r="C194" s="616"/>
      <c r="D194" s="616"/>
      <c r="E194" s="617"/>
      <c r="F194" s="487">
        <f>SUM(F186:F193)</f>
        <v>10</v>
      </c>
    </row>
    <row r="195" ht="15" customHeight="1"/>
    <row r="196" ht="15">
      <c r="F196" t="s">
        <v>75</v>
      </c>
    </row>
    <row r="197" spans="1:7" ht="62.25" customHeight="1">
      <c r="A197" s="574" t="s">
        <v>76</v>
      </c>
      <c r="B197" s="574"/>
      <c r="C197" s="574"/>
      <c r="D197" s="574"/>
      <c r="E197" s="574"/>
      <c r="F197" s="574"/>
      <c r="G197" s="574"/>
    </row>
    <row r="198" ht="15">
      <c r="F198" t="s">
        <v>614</v>
      </c>
    </row>
    <row r="199" spans="1:6" ht="15">
      <c r="A199" s="618" t="s">
        <v>615</v>
      </c>
      <c r="B199" s="619"/>
      <c r="C199" s="619"/>
      <c r="D199" s="619"/>
      <c r="E199" s="620"/>
      <c r="F199" s="482" t="s">
        <v>595</v>
      </c>
    </row>
    <row r="200" spans="1:6" ht="15">
      <c r="A200" s="612" t="s">
        <v>616</v>
      </c>
      <c r="B200" s="613"/>
      <c r="C200" s="613"/>
      <c r="D200" s="613"/>
      <c r="E200" s="614"/>
      <c r="F200" s="403">
        <v>1</v>
      </c>
    </row>
    <row r="201" spans="1:6" ht="15">
      <c r="A201" s="612" t="s">
        <v>617</v>
      </c>
      <c r="B201" s="613"/>
      <c r="C201" s="613"/>
      <c r="D201" s="613"/>
      <c r="E201" s="614"/>
      <c r="F201" s="403">
        <v>1</v>
      </c>
    </row>
    <row r="202" spans="1:6" ht="15">
      <c r="A202" s="612" t="s">
        <v>618</v>
      </c>
      <c r="B202" s="613"/>
      <c r="C202" s="613"/>
      <c r="D202" s="613"/>
      <c r="E202" s="614"/>
      <c r="F202" s="403">
        <v>1</v>
      </c>
    </row>
    <row r="203" spans="1:6" ht="15">
      <c r="A203" s="612" t="s">
        <v>619</v>
      </c>
      <c r="B203" s="613"/>
      <c r="C203" s="613"/>
      <c r="D203" s="613"/>
      <c r="E203" s="614"/>
      <c r="F203" s="403">
        <v>1</v>
      </c>
    </row>
    <row r="204" spans="1:6" ht="15">
      <c r="A204" s="612" t="s">
        <v>620</v>
      </c>
      <c r="B204" s="613"/>
      <c r="C204" s="613"/>
      <c r="D204" s="613"/>
      <c r="E204" s="614"/>
      <c r="F204" s="403">
        <v>1</v>
      </c>
    </row>
    <row r="205" spans="1:6" ht="15">
      <c r="A205" s="612" t="s">
        <v>621</v>
      </c>
      <c r="B205" s="613"/>
      <c r="C205" s="613"/>
      <c r="D205" s="613"/>
      <c r="E205" s="614"/>
      <c r="F205" s="403">
        <v>1</v>
      </c>
    </row>
    <row r="206" spans="1:6" ht="15">
      <c r="A206" s="612" t="s">
        <v>622</v>
      </c>
      <c r="B206" s="613"/>
      <c r="C206" s="613"/>
      <c r="D206" s="613"/>
      <c r="E206" s="614"/>
      <c r="F206" s="403">
        <v>1</v>
      </c>
    </row>
    <row r="207" spans="1:6" ht="15">
      <c r="A207" s="612" t="s">
        <v>623</v>
      </c>
      <c r="B207" s="613"/>
      <c r="C207" s="613"/>
      <c r="D207" s="613"/>
      <c r="E207" s="614"/>
      <c r="F207" s="403">
        <v>1</v>
      </c>
    </row>
    <row r="208" spans="1:6" ht="15">
      <c r="A208" s="615" t="s">
        <v>624</v>
      </c>
      <c r="B208" s="616"/>
      <c r="C208" s="616"/>
      <c r="D208" s="616"/>
      <c r="E208" s="617"/>
      <c r="F208" s="487">
        <f>SUM(F200:F207)</f>
        <v>8</v>
      </c>
    </row>
    <row r="210" ht="15">
      <c r="F210" t="s">
        <v>114</v>
      </c>
    </row>
    <row r="211" spans="1:7" ht="49.5" customHeight="1">
      <c r="A211" s="621" t="s">
        <v>113</v>
      </c>
      <c r="B211" s="621"/>
      <c r="C211" s="621"/>
      <c r="D211" s="621"/>
      <c r="E211" s="621"/>
      <c r="F211" s="621"/>
      <c r="G211" s="621"/>
    </row>
    <row r="212" ht="15">
      <c r="F212" t="s">
        <v>614</v>
      </c>
    </row>
    <row r="213" spans="1:6" ht="15">
      <c r="A213" s="618" t="s">
        <v>615</v>
      </c>
      <c r="B213" s="619"/>
      <c r="C213" s="619"/>
      <c r="D213" s="619"/>
      <c r="E213" s="620"/>
      <c r="F213" s="482" t="s">
        <v>595</v>
      </c>
    </row>
    <row r="214" spans="1:6" ht="15">
      <c r="A214" s="612" t="s">
        <v>619</v>
      </c>
      <c r="B214" s="613"/>
      <c r="C214" s="613"/>
      <c r="D214" s="613"/>
      <c r="E214" s="614"/>
      <c r="F214" s="403">
        <v>250</v>
      </c>
    </row>
    <row r="215" spans="1:6" ht="15">
      <c r="A215" s="615" t="s">
        <v>624</v>
      </c>
      <c r="B215" s="616"/>
      <c r="C215" s="616"/>
      <c r="D215" s="616"/>
      <c r="E215" s="617"/>
      <c r="F215" s="487">
        <f>SUM(F214:F214)</f>
        <v>250</v>
      </c>
    </row>
  </sheetData>
  <sheetProtection/>
  <mergeCells count="150">
    <mergeCell ref="A215:E215"/>
    <mergeCell ref="A211:G211"/>
    <mergeCell ref="A213:E213"/>
    <mergeCell ref="A214:E214"/>
    <mergeCell ref="A27:E27"/>
    <mergeCell ref="A10:E10"/>
    <mergeCell ref="A23:G23"/>
    <mergeCell ref="A92:E92"/>
    <mergeCell ref="A73:G73"/>
    <mergeCell ref="A75:E75"/>
    <mergeCell ref="A76:E76"/>
    <mergeCell ref="A77:E77"/>
    <mergeCell ref="A78:E78"/>
    <mergeCell ref="A90:G90"/>
    <mergeCell ref="A26:E26"/>
    <mergeCell ref="A15:E15"/>
    <mergeCell ref="A16:E16"/>
    <mergeCell ref="A17:E17"/>
    <mergeCell ref="A18:E18"/>
    <mergeCell ref="A19:E19"/>
    <mergeCell ref="A3:F5"/>
    <mergeCell ref="A6:F6"/>
    <mergeCell ref="A8:G8"/>
    <mergeCell ref="A25:E25"/>
    <mergeCell ref="A11:E11"/>
    <mergeCell ref="A12:E12"/>
    <mergeCell ref="A13:E13"/>
    <mergeCell ref="A14:E14"/>
    <mergeCell ref="A34:E34"/>
    <mergeCell ref="A38:E38"/>
    <mergeCell ref="A28:E28"/>
    <mergeCell ref="A29:E29"/>
    <mergeCell ref="A30:E30"/>
    <mergeCell ref="A31:E31"/>
    <mergeCell ref="A32:E32"/>
    <mergeCell ref="A33:E33"/>
    <mergeCell ref="A36:G36"/>
    <mergeCell ref="A53:E53"/>
    <mergeCell ref="A39:E39"/>
    <mergeCell ref="A40:E40"/>
    <mergeCell ref="A41:E41"/>
    <mergeCell ref="A42:E42"/>
    <mergeCell ref="A43:E43"/>
    <mergeCell ref="A50:G50"/>
    <mergeCell ref="A44:E44"/>
    <mergeCell ref="A45:E45"/>
    <mergeCell ref="A46:E46"/>
    <mergeCell ref="A54:E54"/>
    <mergeCell ref="A55:E55"/>
    <mergeCell ref="A56:E56"/>
    <mergeCell ref="A57:E57"/>
    <mergeCell ref="E2:F2"/>
    <mergeCell ref="A65:G65"/>
    <mergeCell ref="A67:E67"/>
    <mergeCell ref="A68:E68"/>
    <mergeCell ref="A47:E47"/>
    <mergeCell ref="A58:E58"/>
    <mergeCell ref="A59:E59"/>
    <mergeCell ref="A60:E60"/>
    <mergeCell ref="A61:E61"/>
    <mergeCell ref="A62:E62"/>
    <mergeCell ref="A97:E97"/>
    <mergeCell ref="A98:E98"/>
    <mergeCell ref="A69:E69"/>
    <mergeCell ref="A70:E70"/>
    <mergeCell ref="A82:G82"/>
    <mergeCell ref="A84:E84"/>
    <mergeCell ref="A85:E85"/>
    <mergeCell ref="A86:E86"/>
    <mergeCell ref="A87:E87"/>
    <mergeCell ref="A93:E93"/>
    <mergeCell ref="A94:E94"/>
    <mergeCell ref="A95:E95"/>
    <mergeCell ref="A96:E96"/>
    <mergeCell ref="A112:E112"/>
    <mergeCell ref="A113:E113"/>
    <mergeCell ref="A99:E99"/>
    <mergeCell ref="A100:E100"/>
    <mergeCell ref="A101:E101"/>
    <mergeCell ref="A104:G104"/>
    <mergeCell ref="A106:E106"/>
    <mergeCell ref="A107:E107"/>
    <mergeCell ref="A108:E108"/>
    <mergeCell ref="A109:E109"/>
    <mergeCell ref="A110:E110"/>
    <mergeCell ref="A111:E111"/>
    <mergeCell ref="A127:E127"/>
    <mergeCell ref="A128:E128"/>
    <mergeCell ref="A114:E114"/>
    <mergeCell ref="A115:E115"/>
    <mergeCell ref="A118:G118"/>
    <mergeCell ref="A120:E120"/>
    <mergeCell ref="A121:E121"/>
    <mergeCell ref="A122:E122"/>
    <mergeCell ref="A123:E123"/>
    <mergeCell ref="A124:E124"/>
    <mergeCell ref="A125:E125"/>
    <mergeCell ref="A126:E126"/>
    <mergeCell ref="A142:E142"/>
    <mergeCell ref="A143:E143"/>
    <mergeCell ref="A129:E129"/>
    <mergeCell ref="A132:G132"/>
    <mergeCell ref="A134:E134"/>
    <mergeCell ref="A135:E135"/>
    <mergeCell ref="A136:E136"/>
    <mergeCell ref="A137:E137"/>
    <mergeCell ref="A138:E138"/>
    <mergeCell ref="A139:E139"/>
    <mergeCell ref="A140:E140"/>
    <mergeCell ref="A141:E141"/>
    <mergeCell ref="A156:G156"/>
    <mergeCell ref="A158:E158"/>
    <mergeCell ref="A160:E160"/>
    <mergeCell ref="A159:E159"/>
    <mergeCell ref="A147:G147"/>
    <mergeCell ref="A149:E149"/>
    <mergeCell ref="A150:E150"/>
    <mergeCell ref="A151:E151"/>
    <mergeCell ref="A178:E178"/>
    <mergeCell ref="A180:E180"/>
    <mergeCell ref="A165:G165"/>
    <mergeCell ref="A167:E167"/>
    <mergeCell ref="A168:E168"/>
    <mergeCell ref="A169:E169"/>
    <mergeCell ref="A170:E170"/>
    <mergeCell ref="A171:E171"/>
    <mergeCell ref="A179:E179"/>
    <mergeCell ref="A176:G176"/>
    <mergeCell ref="A194:E194"/>
    <mergeCell ref="A183:G183"/>
    <mergeCell ref="A185:E185"/>
    <mergeCell ref="A186:E186"/>
    <mergeCell ref="A187:E187"/>
    <mergeCell ref="A188:E188"/>
    <mergeCell ref="A189:E189"/>
    <mergeCell ref="A190:E190"/>
    <mergeCell ref="A191:E191"/>
    <mergeCell ref="A192:E192"/>
    <mergeCell ref="A193:E193"/>
    <mergeCell ref="A197:G197"/>
    <mergeCell ref="A208:E208"/>
    <mergeCell ref="A199:E199"/>
    <mergeCell ref="A200:E200"/>
    <mergeCell ref="A201:E201"/>
    <mergeCell ref="A202:E202"/>
    <mergeCell ref="A203:E203"/>
    <mergeCell ref="A204:E204"/>
    <mergeCell ref="A205:E205"/>
    <mergeCell ref="A206:E206"/>
    <mergeCell ref="A207:E207"/>
  </mergeCells>
  <printOptions horizontalCentered="1"/>
  <pageMargins left="0.7086614173228347" right="0.7086614173228347" top="0.9448818897637796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2015-11-16T13:05:28Z</cp:lastPrinted>
  <dcterms:created xsi:type="dcterms:W3CDTF">2006-09-28T05:33:49Z</dcterms:created>
  <dcterms:modified xsi:type="dcterms:W3CDTF">2016-05-05T12:07:57Z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